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TOR/Templates/"/>
    </mc:Choice>
  </mc:AlternateContent>
  <xr:revisionPtr revIDLastSave="123" documentId="8_{4FD9DE2B-A2C9-419C-B8DB-1A7977B97CD0}" xr6:coauthVersionLast="47" xr6:coauthVersionMax="47" xr10:uidLastSave="{79E303C8-FAE0-4FD9-A113-B274F5A2E941}"/>
  <workbookProtection workbookAlgorithmName="SHA-512" workbookHashValue="MHpHWRXH7/XpQnTQLsRl3JpYyP7zE3SzPd0+YLO07txc1FCaDugkqjcEG4Rq6AlrfshdyeA2UeH8briPih1XZA==" workbookSaltValue="KQK4mSglI+AKcspsThQYsw==" workbookSpinCount="100000" lockStructure="1"/>
  <bookViews>
    <workbookView xWindow="-14175" yWindow="-16605" windowWidth="29040" windowHeight="15720" tabRatio="897" xr2:uid="{A5639B80-159A-6D41-995A-8A988CD2E604}"/>
  </bookViews>
  <sheets>
    <sheet name="Start Here" sheetId="9" r:id="rId1"/>
    <sheet name="Programming rules" sheetId="3" r:id="rId2"/>
    <sheet name="Funding overview" sheetId="4" r:id="rId3"/>
    <sheet name="Program &amp; project types" sheetId="6" r:id="rId4"/>
    <sheet name="Application" sheetId="2" r:id="rId5"/>
    <sheet name="Financial" sheetId="8" r:id="rId6"/>
    <sheet name="Checklist" sheetId="7" r:id="rId7"/>
  </sheets>
  <externalReferences>
    <externalReference r:id="rId8"/>
  </externalReferences>
  <definedNames>
    <definedName name="_xlnm.Print_Area" localSheetId="4">Application!$A$3:$Y$42</definedName>
    <definedName name="_xlnm.Print_Area" localSheetId="2">'Funding overview'!$A$1:$Y$121</definedName>
    <definedName name="_xlnm.Print_Area" localSheetId="3">'Program &amp; project types'!#REF!</definedName>
    <definedName name="_xlnm.Print_Area" localSheetId="1">'Programming rules'!$A$1:$Y$78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4" l="1"/>
  <c r="R8" i="4"/>
  <c r="T8" i="4"/>
  <c r="V8" i="4"/>
  <c r="X8" i="4"/>
  <c r="Z8" i="4"/>
  <c r="P10" i="4"/>
  <c r="R10" i="4"/>
  <c r="T10" i="4"/>
  <c r="V10" i="4"/>
  <c r="X10" i="4"/>
  <c r="Z10" i="4"/>
  <c r="P11" i="4"/>
  <c r="R11" i="4"/>
  <c r="T11" i="4"/>
  <c r="V11" i="4"/>
  <c r="X11" i="4"/>
  <c r="X12" i="4" s="1"/>
  <c r="Z11" i="4"/>
  <c r="P12" i="4"/>
  <c r="R12" i="4"/>
  <c r="T12" i="4"/>
  <c r="V12" i="4"/>
  <c r="Z12" i="4"/>
  <c r="P14" i="4"/>
  <c r="R14" i="4"/>
  <c r="T14" i="4"/>
  <c r="V14" i="4"/>
  <c r="X14" i="4"/>
  <c r="Z14" i="4"/>
  <c r="P15" i="4"/>
  <c r="R15" i="4"/>
  <c r="T15" i="4"/>
  <c r="T16" i="4" s="1"/>
  <c r="V15" i="4"/>
  <c r="Z15" i="4"/>
  <c r="P16" i="4"/>
  <c r="R16" i="4"/>
  <c r="V16" i="4"/>
  <c r="Z16" i="4"/>
  <c r="P18" i="4"/>
  <c r="R18" i="4"/>
  <c r="T18" i="4"/>
  <c r="V18" i="4"/>
  <c r="X18" i="4"/>
  <c r="X19" i="4" s="1"/>
  <c r="Z18" i="4"/>
  <c r="P19" i="4"/>
  <c r="P20" i="4" s="1"/>
  <c r="R19" i="4"/>
  <c r="V19" i="4"/>
  <c r="Z19" i="4"/>
  <c r="R20" i="4"/>
  <c r="V20" i="4"/>
  <c r="Z20" i="4"/>
  <c r="P22" i="4"/>
  <c r="P24" i="4" s="1"/>
  <c r="R22" i="4"/>
  <c r="T22" i="4"/>
  <c r="T24" i="4" s="1"/>
  <c r="V22" i="4"/>
  <c r="X22" i="4"/>
  <c r="Z22" i="4"/>
  <c r="Z23" i="4"/>
  <c r="R24" i="4"/>
  <c r="V24" i="4"/>
  <c r="Z24" i="4"/>
  <c r="R26" i="4"/>
  <c r="R28" i="4" s="1"/>
  <c r="R29" i="4" s="1"/>
  <c r="V26" i="4"/>
  <c r="V28" i="4" s="1"/>
  <c r="V29" i="4" s="1"/>
  <c r="Z26" i="4"/>
  <c r="Z27" i="4" s="1"/>
  <c r="Z30" i="4"/>
  <c r="Z32" i="4" s="1"/>
  <c r="Z31" i="4"/>
  <c r="S39" i="4"/>
  <c r="AH39" i="4"/>
  <c r="S40" i="4"/>
  <c r="AH40" i="4"/>
  <c r="S41" i="4"/>
  <c r="AH41" i="4"/>
  <c r="S42" i="4"/>
  <c r="AH42" i="4"/>
  <c r="G43" i="4"/>
  <c r="I43" i="4"/>
  <c r="K43" i="4"/>
  <c r="M43" i="4"/>
  <c r="O43" i="4"/>
  <c r="Q43" i="4"/>
  <c r="S43" i="4"/>
  <c r="V43" i="4"/>
  <c r="X43" i="4"/>
  <c r="Z43" i="4"/>
  <c r="AB43" i="4"/>
  <c r="AD43" i="4"/>
  <c r="AF43" i="4"/>
  <c r="AH43" i="4"/>
  <c r="I45" i="4"/>
  <c r="K45" i="4"/>
  <c r="M45" i="4"/>
  <c r="O45" i="4"/>
  <c r="Q45" i="4"/>
  <c r="S45" i="4"/>
  <c r="AH46" i="4"/>
  <c r="AH47" i="4"/>
  <c r="AH48" i="4"/>
  <c r="I49" i="4"/>
  <c r="K49" i="4"/>
  <c r="M49" i="4"/>
  <c r="O49" i="4"/>
  <c r="Q49" i="4"/>
  <c r="S49" i="4"/>
  <c r="V49" i="4"/>
  <c r="S51" i="4"/>
  <c r="I55" i="4"/>
  <c r="K55" i="4"/>
  <c r="M55" i="4"/>
  <c r="O55" i="4"/>
  <c r="Q55" i="4"/>
  <c r="V55" i="4"/>
  <c r="X55" i="4"/>
  <c r="Z55" i="4"/>
  <c r="AB55" i="4"/>
  <c r="AD55" i="4"/>
  <c r="AF55" i="4"/>
  <c r="G57" i="4"/>
  <c r="I57" i="4"/>
  <c r="K57" i="4"/>
  <c r="M57" i="4"/>
  <c r="O57" i="4"/>
  <c r="Q57" i="4"/>
  <c r="S57" i="4"/>
  <c r="S59" i="4"/>
  <c r="S60" i="4"/>
  <c r="G61" i="4"/>
  <c r="I61" i="4"/>
  <c r="K61" i="4"/>
  <c r="M61" i="4"/>
  <c r="O61" i="4"/>
  <c r="Q61" i="4"/>
  <c r="S61" i="4"/>
  <c r="X61" i="4"/>
  <c r="Z61" i="4"/>
  <c r="AB61" i="4"/>
  <c r="AD61" i="4"/>
  <c r="AF61" i="4"/>
  <c r="G63" i="4"/>
  <c r="S63" i="4"/>
  <c r="G67" i="4"/>
  <c r="I67" i="4"/>
  <c r="K67" i="4"/>
  <c r="M67" i="4"/>
  <c r="AD67" i="4"/>
  <c r="Z7" i="4"/>
  <c r="Y181" i="6"/>
  <c r="Y180" i="6"/>
  <c r="Y179" i="6"/>
  <c r="Y178" i="6"/>
  <c r="Y171" i="6"/>
  <c r="Y170" i="6"/>
  <c r="Y169" i="6"/>
  <c r="Y168" i="6"/>
  <c r="Y167" i="6"/>
  <c r="Y166" i="6"/>
  <c r="Y160" i="6"/>
  <c r="Y159" i="6"/>
  <c r="Y158" i="6"/>
  <c r="Y157" i="6"/>
  <c r="Y156" i="6"/>
  <c r="Y152" i="6"/>
  <c r="A9" i="2" s="1"/>
  <c r="Y151" i="6"/>
  <c r="A8" i="2" s="1"/>
  <c r="Y150" i="6"/>
  <c r="Y131" i="6"/>
  <c r="Y130" i="6"/>
  <c r="Y129" i="6"/>
  <c r="Y128" i="6"/>
  <c r="Y127" i="6"/>
  <c r="Y126" i="6"/>
  <c r="Y125" i="6"/>
  <c r="Y124" i="6"/>
  <c r="Y123" i="6"/>
  <c r="Y122" i="6"/>
  <c r="Y121" i="6"/>
  <c r="Y120" i="6"/>
  <c r="Y119" i="6"/>
  <c r="Y118" i="6"/>
  <c r="Y117" i="6"/>
  <c r="Y116" i="6"/>
  <c r="Y115" i="6"/>
  <c r="Y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I66" i="4"/>
  <c r="AH65" i="4"/>
  <c r="S65" i="4"/>
  <c r="S64" i="4"/>
  <c r="Q63" i="4"/>
  <c r="O63" i="4"/>
  <c r="M63" i="4"/>
  <c r="M66" i="4" s="1"/>
  <c r="K63" i="4"/>
  <c r="K66" i="4" s="1"/>
  <c r="I63" i="4"/>
  <c r="V61" i="4"/>
  <c r="AH60" i="4"/>
  <c r="AH59" i="4"/>
  <c r="AH54" i="4"/>
  <c r="S54" i="4"/>
  <c r="AH53" i="4"/>
  <c r="S53" i="4"/>
  <c r="AH52" i="4"/>
  <c r="S52" i="4"/>
  <c r="AD66" i="4"/>
  <c r="G66" i="4"/>
  <c r="AF49" i="4"/>
  <c r="AD49" i="4"/>
  <c r="AB49" i="4"/>
  <c r="Z49" i="4"/>
  <c r="X49" i="4"/>
  <c r="G49" i="4"/>
  <c r="S48" i="4"/>
  <c r="S47" i="4"/>
  <c r="S46" i="4"/>
  <c r="AH45" i="4"/>
  <c r="X7" i="4"/>
  <c r="V7" i="4"/>
  <c r="T7" i="4"/>
  <c r="R7" i="4"/>
  <c r="P7" i="4"/>
  <c r="Z117" i="9"/>
  <c r="Z116" i="9"/>
  <c r="X114" i="9"/>
  <c r="Z113" i="9"/>
  <c r="Y113" i="9"/>
  <c r="Z112" i="9"/>
  <c r="Y112" i="9"/>
  <c r="Z111" i="9"/>
  <c r="Y111" i="9"/>
  <c r="Z110" i="9"/>
  <c r="Y110" i="9"/>
  <c r="Z109" i="9"/>
  <c r="Y109" i="9"/>
  <c r="Z108" i="9"/>
  <c r="Y108" i="9"/>
  <c r="Z107" i="9"/>
  <c r="Y107" i="9"/>
  <c r="Z106" i="9"/>
  <c r="Y106" i="9"/>
  <c r="Z105" i="9"/>
  <c r="Y105" i="9"/>
  <c r="Z103" i="9"/>
  <c r="U103" i="9"/>
  <c r="Z102" i="9"/>
  <c r="U102" i="9"/>
  <c r="Z101" i="9"/>
  <c r="U101" i="9"/>
  <c r="X92" i="9"/>
  <c r="K8" i="2"/>
  <c r="K9" i="2"/>
  <c r="K7" i="2"/>
  <c r="A7" i="2"/>
  <c r="W13" i="2"/>
  <c r="W12" i="2"/>
  <c r="T6" i="2"/>
  <c r="V6" i="2" s="1"/>
  <c r="X9" i="2" s="1"/>
  <c r="X26" i="4" l="1"/>
  <c r="P26" i="4"/>
  <c r="P28" i="4" s="1"/>
  <c r="P29" i="4" s="1"/>
  <c r="T26" i="4"/>
  <c r="T28" i="4" s="1"/>
  <c r="Z28" i="4"/>
  <c r="Z29" i="4" s="1"/>
  <c r="X23" i="4"/>
  <c r="X24" i="4" s="1"/>
  <c r="T19" i="4"/>
  <c r="T20" i="4" s="1"/>
  <c r="T29" i="4" s="1"/>
  <c r="X15" i="4"/>
  <c r="X16" i="4" s="1"/>
  <c r="X20" i="4"/>
  <c r="Y114" i="9"/>
  <c r="Z114" i="9"/>
  <c r="Q66" i="4"/>
  <c r="Q67" i="4" s="1"/>
  <c r="G55" i="4"/>
  <c r="S55" i="4" s="1"/>
  <c r="S67" i="4" s="1"/>
  <c r="O66" i="4"/>
  <c r="S66" i="4" s="1"/>
  <c r="Z66" i="4"/>
  <c r="Z67" i="4" s="1"/>
  <c r="AH51" i="4"/>
  <c r="AH49" i="4"/>
  <c r="V64" i="4"/>
  <c r="AH64" i="4" s="1"/>
  <c r="F73" i="8"/>
  <c r="E73" i="8"/>
  <c r="D73" i="8"/>
  <c r="F72" i="8"/>
  <c r="E72" i="8"/>
  <c r="D72" i="8"/>
  <c r="F71" i="8"/>
  <c r="E71" i="8"/>
  <c r="D71" i="8"/>
  <c r="F70" i="8"/>
  <c r="F77" i="8" s="1"/>
  <c r="E70" i="8"/>
  <c r="E77" i="8" s="1"/>
  <c r="D70" i="8"/>
  <c r="D77" i="8" s="1"/>
  <c r="F62" i="8"/>
  <c r="E62" i="8"/>
  <c r="D62" i="8"/>
  <c r="F61" i="8"/>
  <c r="E61" i="8"/>
  <c r="D61" i="8"/>
  <c r="F60" i="8"/>
  <c r="E60" i="8"/>
  <c r="D60" i="8"/>
  <c r="F59" i="8"/>
  <c r="F66" i="8" s="1"/>
  <c r="E59" i="8"/>
  <c r="E66" i="8" s="1"/>
  <c r="D59" i="8"/>
  <c r="D66" i="8" s="1"/>
  <c r="F27" i="8"/>
  <c r="E27" i="8"/>
  <c r="D27" i="8"/>
  <c r="C27" i="8"/>
  <c r="B27" i="8"/>
  <c r="G27" i="8" s="1"/>
  <c r="F26" i="8"/>
  <c r="E26" i="8"/>
  <c r="D26" i="8"/>
  <c r="C26" i="8"/>
  <c r="B26" i="8"/>
  <c r="G26" i="8" s="1"/>
  <c r="E23" i="8"/>
  <c r="D23" i="8"/>
  <c r="C23" i="8"/>
  <c r="B23" i="8"/>
  <c r="E21" i="8"/>
  <c r="D21" i="8"/>
  <c r="C21" i="8"/>
  <c r="B21" i="8"/>
  <c r="H20" i="8"/>
  <c r="G20" i="8"/>
  <c r="F20" i="8"/>
  <c r="H19" i="8"/>
  <c r="G19" i="8"/>
  <c r="F19" i="8"/>
  <c r="H18" i="8"/>
  <c r="G18" i="8"/>
  <c r="F18" i="8"/>
  <c r="H17" i="8"/>
  <c r="G17" i="8"/>
  <c r="F17" i="8"/>
  <c r="H16" i="8"/>
  <c r="G16" i="8"/>
  <c r="F16" i="8"/>
  <c r="H15" i="8"/>
  <c r="G15" i="8"/>
  <c r="F15" i="8"/>
  <c r="X27" i="4" l="1"/>
  <c r="X28" i="4" s="1"/>
  <c r="X29" i="4" s="1"/>
  <c r="AB29" i="4" s="1"/>
  <c r="O67" i="4"/>
  <c r="V66" i="4"/>
  <c r="V67" i="4" s="1"/>
  <c r="AH55" i="4"/>
  <c r="AF66" i="4"/>
  <c r="AF67" i="4" s="1"/>
  <c r="AH57" i="4"/>
  <c r="G21" i="8"/>
  <c r="F78" i="8"/>
  <c r="F21" i="8"/>
  <c r="H21" i="8"/>
  <c r="B35" i="8" s="1"/>
  <c r="F67" i="8"/>
  <c r="F23" i="8"/>
  <c r="G23" i="8"/>
  <c r="AB66" i="4" l="1"/>
  <c r="AB67" i="4" s="1"/>
  <c r="X66" i="4"/>
  <c r="X67" i="4" s="1"/>
  <c r="AH63" i="4"/>
  <c r="AH61" i="4"/>
  <c r="F81" i="8"/>
  <c r="H23" i="8"/>
  <c r="AH66" i="4" l="1"/>
  <c r="AH67" i="4" s="1"/>
  <c r="AG33" i="4" s="1"/>
</calcChain>
</file>

<file path=xl/sharedStrings.xml><?xml version="1.0" encoding="utf-8"?>
<sst xmlns="http://schemas.openxmlformats.org/spreadsheetml/2006/main" count="687" uniqueCount="550">
  <si>
    <t>`</t>
  </si>
  <si>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</si>
  <si>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</si>
  <si>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</si>
  <si>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</si>
  <si>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</si>
  <si>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</si>
  <si>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</si>
  <si>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</si>
  <si>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</si>
  <si>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</si>
  <si>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</si>
  <si>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Road/trail name/other identifier ▼</t>
  </si>
  <si>
    <t>Optional pre-application scoping meetings with NIRPC</t>
  </si>
  <si>
    <t>Beginning limit</t>
  </si>
  <si>
    <t>Internal review of projects by NIRPC</t>
  </si>
  <si>
    <t>Ending limit</t>
  </si>
  <si>
    <t xml:space="preserve">Projects reviewed, scored, and fiscally constrained by topical committees </t>
  </si>
  <si>
    <t>▼-------------------------------------- For NIRPC use -------------------------------------▼</t>
  </si>
  <si>
    <t>Project information summary ▼</t>
  </si>
  <si>
    <t>Final draft reviewed by TPC; window for iteration/revisions if necessary</t>
  </si>
  <si>
    <t>Primary program funds requested from ►</t>
  </si>
  <si>
    <t>Draft TIP due to INDOT</t>
  </si>
  <si>
    <t>Primary project type ►</t>
  </si>
  <si>
    <t>Air quality conformity modeling</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</si>
  <si>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</si>
  <si>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30-day public comment period (NIRPC)</t>
  </si>
  <si>
    <t xml:space="preserve">Final TIP presented to TPC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</si>
  <si>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</si>
  <si>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</si>
  <si>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</si>
  <si>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</si>
  <si>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</si>
  <si>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t>CN cost estimate</t>
  </si>
  <si>
    <t>Overmatch?</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</si>
  <si>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</si>
  <si>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Federal share</t>
  </si>
  <si>
    <t>Regionally significant?</t>
  </si>
  <si>
    <t>PE/ROW cost estimate</t>
  </si>
  <si>
    <t>Funding flex to FTA?</t>
  </si>
  <si>
    <t>Project scoring summary ▼</t>
  </si>
  <si>
    <t>Self</t>
  </si>
  <si>
    <t>NIRPC</t>
  </si>
  <si>
    <t>Final</t>
  </si>
  <si>
    <t>Asset Management</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</si>
  <si>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</si>
  <si>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Access and Connections</t>
  </si>
  <si>
    <t>Environmental Benefits</t>
  </si>
  <si>
    <t>Economic Generation</t>
  </si>
  <si>
    <t>Local /Regional Plans &amp; Policy Support</t>
  </si>
  <si>
    <t>Partnerships/Collaborations</t>
  </si>
  <si>
    <t>Project Readiness</t>
  </si>
  <si>
    <r>
      <rPr>
        <b/>
        <sz val="11"/>
        <color rgb="FF00B050"/>
        <rFont val="Franklin Gothic Book"/>
        <family val="2"/>
      </rPr>
      <t>8)</t>
    </r>
    <r>
      <rPr>
        <sz val="11"/>
        <color theme="1"/>
        <rFont val="Franklin Gothic Book"/>
        <family val="2"/>
      </rPr>
      <t xml:space="preserve"> Be sure to include the following on all applications:</t>
    </r>
  </si>
  <si>
    <t>Safety</t>
  </si>
  <si>
    <r>
      <t>a)</t>
    </r>
    <r>
      <rPr>
        <sz val="11"/>
        <color theme="1"/>
        <rFont val="Franklin Gothic Book"/>
        <family val="2"/>
      </rPr>
      <t xml:space="preserve"> Supporting documents for all questions.</t>
    </r>
  </si>
  <si>
    <t>Social Equity</t>
  </si>
  <si>
    <t>Total of 100 possible ►</t>
  </si>
  <si>
    <r>
      <rPr>
        <b/>
        <sz val="11"/>
        <color theme="1"/>
        <rFont val="Franklin Gothic Book"/>
        <family val="2"/>
      </rPr>
      <t>c)</t>
    </r>
    <r>
      <rPr>
        <sz val="11"/>
        <color theme="1"/>
        <rFont val="Franklin Gothic Book"/>
        <family val="2"/>
      </rPr>
      <t xml:space="preserve"> Cover letter with:</t>
    </r>
  </si>
  <si>
    <t>Other important project information ▼</t>
  </si>
  <si>
    <r>
      <rPr>
        <b/>
        <sz val="11"/>
        <color theme="1"/>
        <rFont val="Franklin Gothic Book"/>
        <family val="2"/>
      </rPr>
      <t xml:space="preserve">1) </t>
    </r>
    <r>
      <rPr>
        <sz val="11"/>
        <color theme="1"/>
        <rFont val="Franklin Gothic Book"/>
        <family val="2"/>
      </rPr>
      <t>Project description &amp; location</t>
    </r>
  </si>
  <si>
    <t>Project will need CMAQ eligibility determination (y/n) ►</t>
  </si>
  <si>
    <t>Project will need HSIP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</si>
  <si>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</si>
  <si>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r>
      <rPr>
        <b/>
        <sz val="11"/>
        <color theme="1"/>
        <rFont val="Franklin Gothic Book"/>
        <family val="2"/>
      </rPr>
      <t>4)</t>
    </r>
    <r>
      <rPr>
        <sz val="11"/>
        <color theme="1"/>
        <rFont val="Franklin Gothic Book"/>
        <family val="2"/>
      </rPr>
      <t xml:space="preserve"> Project Timeline</t>
    </r>
  </si>
  <si>
    <t>1:</t>
  </si>
  <si>
    <t>2:</t>
  </si>
  <si>
    <t>3:</t>
  </si>
  <si>
    <t>4:</t>
  </si>
  <si>
    <t>5:</t>
  </si>
  <si>
    <t>6:</t>
  </si>
  <si>
    <t>7:</t>
  </si>
  <si>
    <t>8:</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</si>
  <si>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</si>
  <si>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t>9:</t>
  </si>
  <si>
    <t>10:</t>
  </si>
  <si>
    <t>11:</t>
  </si>
  <si>
    <t>12:</t>
  </si>
  <si>
    <t>14:</t>
  </si>
  <si>
    <t>15:</t>
  </si>
  <si>
    <t xml:space="preserve">If an LPA presents a letter of support from a private or public entity with a financial dollar amount, the LPA must show where those funds will be used and NIRPC will take these funds into account with all additional requests for funds.
</t>
  </si>
  <si>
    <t>16:</t>
  </si>
  <si>
    <t>If you are proposing phasing your project please include:</t>
  </si>
  <si>
    <t>a</t>
  </si>
  <si>
    <t>A plan for phasing</t>
  </si>
  <si>
    <t>b</t>
  </si>
  <si>
    <t>A proposed schedule for future phases</t>
  </si>
  <si>
    <t>c</t>
  </si>
  <si>
    <t>An inflated cost estimate for each future phase</t>
  </si>
  <si>
    <t>d</t>
  </si>
  <si>
    <t>A financial plan for the entire suite</t>
  </si>
  <si>
    <t>17:</t>
  </si>
  <si>
    <t xml:space="preserve">Point values as stated in the questions are the only points allowed.  No answer will be allowed partial points.  Points are determined as the project currently exists, not a future version of the area. </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</si>
  <si>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</si>
  <si>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</si>
  <si>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</si>
  <si>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Overview of available funds:</t>
  </si>
  <si>
    <t>Estimated funding from the Federal Transit Administration for the 2028 - 2032 Transportation Improvement Program:</t>
  </si>
  <si>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</si>
  <si>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</si>
  <si>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</si>
  <si>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</si>
  <si>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</si>
  <si>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</si>
  <si>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(2027):</t>
  </si>
  <si>
    <t>Estimated available for programming:</t>
  </si>
  <si>
    <t>Already programmed from prior TIP (2028):</t>
  </si>
  <si>
    <t>Already programmed from prior TIP (2029):</t>
  </si>
  <si>
    <t>Already programmed from prior TIP (2030):</t>
  </si>
  <si>
    <t>Total estimated funding available for programming:</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</si>
  <si>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</si>
  <si>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</si>
  <si>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</si>
  <si>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</si>
  <si>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</si>
  <si>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</si>
  <si>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CRP</t>
  </si>
  <si>
    <t>TA</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</si>
  <si>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</si>
  <si>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</si>
  <si>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</si>
  <si>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</si>
  <si>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</si>
  <si>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</si>
  <si>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</si>
  <si>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</si>
  <si>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</si>
  <si>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</si>
  <si>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</si>
  <si>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</si>
  <si>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</si>
  <si>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</si>
  <si>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</si>
  <si>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</si>
  <si>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</si>
  <si>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</si>
  <si>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</si>
  <si>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</si>
  <si>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</si>
  <si>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</si>
  <si>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</si>
  <si>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</si>
  <si>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</si>
  <si>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</si>
  <si>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</si>
  <si>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</si>
  <si>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</si>
  <si>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</si>
  <si>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</si>
  <si>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5310 provides formula funding for the purpose of assisting private nonprofit groups in meeting transportation needs of the elderly and persons with disabilities. Use of the funds must be consistent with the Coordinated Human Services Transportation Plan.</t>
  </si>
  <si>
    <t>Projects awarded with 5310 for capital purposes require a 20% match by the project sponsor. For operations there is a 50% match required by the project sponsor.</t>
  </si>
  <si>
    <t>5337 | State of Good Repair Grants</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</si>
  <si>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</si>
  <si>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</si>
  <si>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</si>
  <si>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</si>
  <si>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</si>
  <si>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</si>
  <si>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2026-2030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</si>
  <si>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2026 - 2030 TIP</t>
  </si>
  <si>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</si>
  <si>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</si>
  <si>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</si>
  <si>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</si>
  <si>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</si>
  <si>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</si>
  <si>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</si>
  <si>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</si>
  <si>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</si>
  <si>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Tier 1</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</si>
  <si>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</si>
  <si>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</si>
  <si>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</si>
  <si>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</si>
  <si>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</si>
  <si>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</si>
  <si>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</si>
  <si>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</si>
  <si>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</si>
  <si>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</si>
  <si>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</si>
  <si>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</si>
  <si>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</si>
  <si>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</si>
  <si>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</si>
  <si>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</si>
  <si>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</si>
  <si>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</si>
  <si>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</si>
  <si>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</si>
  <si>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</si>
  <si>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</si>
  <si>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</si>
  <si>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</si>
  <si>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</si>
  <si>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</si>
  <si>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</si>
  <si>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</si>
  <si>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</si>
  <si>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</si>
  <si>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</si>
  <si>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</si>
  <si>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</si>
  <si>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</si>
  <si>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</si>
  <si>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</si>
  <si>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</si>
  <si>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</si>
  <si>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</si>
  <si>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</si>
  <si>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</si>
  <si>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</si>
  <si>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</si>
  <si>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</si>
  <si>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</si>
  <si>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</si>
  <si>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</si>
  <si>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</si>
  <si>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</si>
  <si>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</si>
  <si>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</si>
  <si>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</si>
  <si>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</si>
  <si>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</si>
  <si>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</si>
  <si>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</si>
  <si>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</si>
  <si>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</si>
  <si>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</si>
  <si>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</si>
  <si>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</si>
  <si>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</si>
  <si>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</si>
  <si>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</si>
  <si>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</si>
  <si>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</si>
  <si>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</si>
  <si>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</si>
  <si>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</si>
  <si>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</si>
  <si>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</si>
  <si>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</si>
  <si>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</si>
  <si>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</si>
  <si>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</si>
  <si>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</si>
  <si>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</si>
  <si>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</si>
  <si>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</si>
  <si>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</si>
  <si>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</si>
  <si>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</si>
  <si>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</si>
  <si>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</si>
  <si>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</si>
  <si>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</si>
  <si>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</si>
  <si>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</si>
  <si>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</si>
  <si>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</si>
  <si>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</si>
  <si>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</si>
  <si>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</si>
  <si>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</si>
  <si>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</si>
  <si>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</si>
  <si>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</si>
  <si>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</si>
  <si>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</si>
  <si>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</si>
  <si>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</si>
  <si>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</si>
  <si>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</si>
  <si>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</si>
  <si>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</si>
  <si>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</si>
  <si>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</si>
  <si>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</si>
  <si>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</si>
  <si>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</si>
  <si>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</si>
  <si>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</si>
  <si>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</si>
  <si>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</si>
  <si>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</si>
  <si>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</si>
  <si>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</si>
  <si>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</si>
  <si>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</si>
  <si>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</si>
  <si>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</si>
  <si>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</si>
  <si>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</si>
  <si>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</si>
  <si>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</si>
  <si>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</si>
  <si>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</si>
  <si>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</si>
  <si>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</si>
  <si>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</si>
  <si>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</si>
  <si>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</si>
  <si>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</si>
  <si>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</si>
  <si>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</si>
  <si>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</si>
  <si>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</si>
  <si>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</si>
  <si>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</si>
  <si>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</si>
  <si>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</si>
  <si>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</si>
  <si>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</si>
  <si>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</si>
  <si>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</si>
  <si>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</si>
  <si>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</si>
  <si>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</si>
  <si>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</si>
  <si>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</si>
  <si>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</si>
  <si>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</si>
  <si>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</si>
  <si>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</si>
  <si>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</si>
  <si>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</si>
  <si>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</si>
  <si>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</si>
  <si>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</si>
  <si>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</si>
  <si>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</si>
  <si>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</si>
  <si>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</si>
  <si>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</si>
  <si>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</si>
  <si>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</si>
  <si>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</si>
  <si>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</si>
  <si>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</si>
  <si>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</si>
  <si>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Transit - Operating / Preventative Maintenance</t>
  </si>
  <si>
    <t>Name of applicant on behalf of municipality or transit operator:</t>
  </si>
  <si>
    <t>='Start here'!U83:V83</t>
  </si>
  <si>
    <r>
      <t xml:space="preserve">Environment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</si>
  <si>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</si>
  <si>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</si>
  <si>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</si>
  <si>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</si>
  <si>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</si>
  <si>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</si>
  <si>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</si>
  <si>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t>If you elect to match more than the minimum required this will be considered overmatch for scoring purposes ▲</t>
  </si>
  <si>
    <t>According to your match entry you are over/under matched by ►</t>
  </si>
  <si>
    <r>
      <t xml:space="preserve">Step </t>
    </r>
    <r>
      <rPr>
        <b/>
        <sz val="20"/>
        <color theme="1"/>
        <rFont val="Franklin Gothic Book"/>
        <family val="2"/>
      </rPr>
      <t>2</t>
    </r>
  </si>
  <si>
    <t>You have elected to match your project costs at the rate of ►</t>
  </si>
  <si>
    <t>Your total match for scoring purposes is ►</t>
  </si>
  <si>
    <t>General project information:</t>
  </si>
  <si>
    <t>Will this project seek to flex funds from FHWA to FTA? (y/n) ►</t>
  </si>
  <si>
    <t>Please describe what these funds are for and when, be descriptive ▼</t>
  </si>
  <si>
    <t>Choose a project type for this application ▼</t>
  </si>
  <si>
    <t>Please provide details about the project, and all years this project will span (FY 2028, FY2029, etc) as well as any other notes ▼</t>
  </si>
  <si>
    <t>Maps</t>
  </si>
  <si>
    <t>Transit Access</t>
  </si>
  <si>
    <t>Click Here!</t>
  </si>
  <si>
    <t>Municipal Boundaries</t>
  </si>
  <si>
    <t>Over 65 and older population</t>
  </si>
  <si>
    <t>Hospitals and Medical Care Facilities</t>
  </si>
  <si>
    <t>Operating Assistance / Capital Cost of Contracting / Complementary Paratransit</t>
  </si>
  <si>
    <r>
      <rPr>
        <b/>
        <sz val="11"/>
        <color theme="1"/>
        <rFont val="Franklin Gothic Book"/>
        <family val="2"/>
      </rPr>
      <t xml:space="preserve">If this application is for a capital purchase, you do not need to complete this tab. </t>
    </r>
    <r>
      <rPr>
        <sz val="11"/>
        <color theme="1"/>
        <rFont val="Franklin Gothic Book"/>
        <family val="2"/>
      </rPr>
      <t>This financial tab will help NIRPC determine the total amount of in-grant carryover that can be applied to the total need of your funding request. Additionally, this tab will generate a "Total Performance Score" generated through the accuracy of a recipient's grant request and spending history and a recipient's transit performance data. This score will be generated automatically using figures from the National Transit Database's unlinked passenger trips data and passenger revenue mile. The lower your score the better. 
Applicants in the 90th percentile will receive 10 bonus points to their application. 70th - 89th will receive 8 bonus points. 50th - 69th will receive 6 bonus points. 30th - 49th will receive 4 bonus points. And 29th percentile or lower will receive 4 bonus points. An incomplete or inaccurate financial tab will provide 0 bonus points.</t>
    </r>
  </si>
  <si>
    <t>Blue cells are editable by the applicant</t>
  </si>
  <si>
    <t>Yellow cells are locked for calculations</t>
  </si>
  <si>
    <t>Historic Awards, Expenditures, and Carryover</t>
  </si>
  <si>
    <r>
      <t xml:space="preserve">Please use the box below to document the last five years of obligation, spending, and award history for projects of this type </t>
    </r>
    <r>
      <rPr>
        <i/>
        <sz val="11"/>
        <color theme="1"/>
        <rFont val="Franklin Gothic Book"/>
        <family val="2"/>
      </rPr>
      <t>(Operating Assistance, Capital Cost of Contracting, or Complementary Paratransit)</t>
    </r>
  </si>
  <si>
    <t>Local Funds Only</t>
  </si>
  <si>
    <t>Federal Funds Only</t>
  </si>
  <si>
    <r>
      <t xml:space="preserve">Local Funds </t>
    </r>
    <r>
      <rPr>
        <b/>
        <i/>
        <u/>
        <sz val="10"/>
        <color theme="1"/>
        <rFont val="Franklin Gothic Book"/>
        <family val="2"/>
      </rPr>
      <t>spent</t>
    </r>
    <r>
      <rPr>
        <u/>
        <sz val="10"/>
        <color theme="1"/>
        <rFont val="Franklin Gothic Book"/>
        <family val="2"/>
      </rPr>
      <t xml:space="preserve"> within FY:</t>
    </r>
  </si>
  <si>
    <t>Awarded  in TIP:</t>
  </si>
  <si>
    <t>Obligated in Grant:</t>
  </si>
  <si>
    <t>Spent within FY:</t>
  </si>
  <si>
    <t>Difference 
(TIP / Grant):</t>
  </si>
  <si>
    <t>Difference 
(TIP / Spent):</t>
  </si>
  <si>
    <t>Estimated in-grant Carryover:</t>
  </si>
  <si>
    <t>Notes:</t>
  </si>
  <si>
    <t>(insert text here)</t>
  </si>
  <si>
    <t>Total:</t>
  </si>
  <si>
    <t>Average:</t>
  </si>
  <si>
    <t>2021-2022</t>
  </si>
  <si>
    <t>2022-2023</t>
  </si>
  <si>
    <t>2023-2024</t>
  </si>
  <si>
    <t>2024-2025</t>
  </si>
  <si>
    <t>2025-2026</t>
  </si>
  <si>
    <t>Average Percentage Change 
2019-2024</t>
  </si>
  <si>
    <t>Historic Percentage Change in TIP Requests:</t>
  </si>
  <si>
    <t>Historic Percentage Change in Expenditure:</t>
  </si>
  <si>
    <t>Estimated Available Carryover</t>
  </si>
  <si>
    <t>Of the total estimated available carryover generated in the previous table, and indicated in the pale yellow box below. Please indicate how much carryover is available from which funding source.</t>
  </si>
  <si>
    <t>Source of In-Grant Carryover Funds:</t>
  </si>
  <si>
    <t>Total</t>
  </si>
  <si>
    <t>Total In-Grant Carryover to support this type of project:</t>
  </si>
  <si>
    <r>
      <t xml:space="preserve">In the next table, please indicate if you have an carryover that has been split to you, but has not yet been obligated into a grant. </t>
    </r>
    <r>
      <rPr>
        <b/>
        <sz val="11"/>
        <color theme="1"/>
        <rFont val="Franklin Gothic Book"/>
        <family val="2"/>
      </rPr>
      <t xml:space="preserve">This section is for direct recipients only. </t>
    </r>
    <r>
      <rPr>
        <sz val="11"/>
        <color theme="1"/>
        <rFont val="Franklin Gothic Book"/>
        <family val="2"/>
      </rPr>
      <t>Subrecipients may skip ahead to the "Requested Funding" section.</t>
    </r>
  </si>
  <si>
    <t>Unobligated Carryover Funds:</t>
  </si>
  <si>
    <t>Total Unobligated Carryover:</t>
  </si>
  <si>
    <t>Requested Funding</t>
  </si>
  <si>
    <t>Please use the box below to document every year you are requesting funding and for how much. Please use 2021 dollars to indicate your anticipated need. NIRPC will calculate inflation and estimated step ups based on historic spending. NIRPC will also use your estimated in-grant carryover from the last section to calculate your total need. The requested funds in this table should match the funds and years requested in the "Application" tab. Please keep in mind the funding source you request may not necessarily be the same funding source as the final award.</t>
  </si>
  <si>
    <t>Requested Operating Assistance:</t>
  </si>
  <si>
    <t>Performance Metrics Available through NTD</t>
  </si>
  <si>
    <t>Please only use metrics as they are reported through the National Transit Database</t>
  </si>
  <si>
    <t>UPT (Ridership)</t>
  </si>
  <si>
    <t>Federal Subsidy per Passenger (Awarded)</t>
  </si>
  <si>
    <t>Federal Subsidy per Passenger (Obligated)</t>
  </si>
  <si>
    <t>Federal Subsidy per Passenger (Spent)</t>
  </si>
  <si>
    <t>(Data only available to 2018)</t>
  </si>
  <si>
    <t>Average Fed Subsidy by Rider:</t>
  </si>
  <si>
    <t>Total average Fed Subsidy by Rider:</t>
  </si>
  <si>
    <t>(Lower is better)</t>
  </si>
  <si>
    <t>Passenger Miles</t>
  </si>
  <si>
    <t>Fed Subsidy per PM (Awarded)</t>
  </si>
  <si>
    <t>Fed Subsidy per PM (Obligated)</t>
  </si>
  <si>
    <t>Federal Subsidy per PM (Spent)</t>
  </si>
  <si>
    <t>Average Fed Subsidy by Passenger Revenue Mile:</t>
  </si>
  <si>
    <t>Total average Fed Subsidy by Passenger Revenue Mile:</t>
  </si>
  <si>
    <t>Total Performance Score:</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</si>
  <si>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</si>
  <si>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</si>
  <si>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</si>
  <si>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</si>
  <si>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</si>
  <si>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</si>
  <si>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</si>
  <si>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</si>
  <si>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</si>
  <si>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</si>
  <si>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</si>
  <si>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</si>
  <si>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</si>
  <si>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</si>
  <si>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</si>
  <si>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Commitment of maintenance of HSIP installation by the LPA</t>
  </si>
  <si>
    <t>If you are applying for CMAQ funding, please include a completed CMAQ Request Form from NIRPC.  This form will have the calulations from the CMAQ Emissions Calculator Toolkit from https://www.fhwa.dot.gov/environment/air_quality/cmaq/toolkit/</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</si>
  <si>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</si>
  <si>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</si>
  <si>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</si>
  <si>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</si>
  <si>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</si>
  <si>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</si>
  <si>
    <t>Roadway Modification Program</t>
  </si>
  <si>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</si>
  <si>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</si>
  <si>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 xml:space="preserve">Sponsoring agency must provide a letter of commitment on the sponsor’s letterhead signed by a fiduciary of the sponsor guaranteeing that their match will be available for each phase and year of the project. </t>
  </si>
  <si>
    <t>The sponsor must have a current ADA transition and Title VI plan on file with INDOT as required for obligation of Federal funds.</t>
  </si>
  <si>
    <t>NIRPC's Living Streets Planning and Design Guidelines ( https://www.in.gov/nirpc/environment/green-infrastructure-guidelines-for-complete-streets/) shall be followed. The guidelines give several ideas for potential inclusion of items of various costs and list exemptions.</t>
  </si>
  <si>
    <t>Funding may be awarded for either the Preliminary Engineering (PE) or Right of Way (RW) phase of a project, but not both. Funding for PE or RW shall not exceed  7.5% of the total estimated construction costs, not including construction engineering (CE).</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</si>
  <si>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</si>
  <si>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</si>
  <si>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</si>
  <si>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</si>
  <si>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</si>
  <si>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</si>
  <si>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</si>
  <si>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</si>
  <si>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</si>
  <si>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</si>
  <si>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</si>
  <si>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</si>
  <si>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FHWA funds are available to transit operators for capital items or preventative maintenance. Transit operators must submit an application for these items to compete for FHWA funds.</t>
  </si>
  <si>
    <t>An application for a phased project must include:</t>
  </si>
  <si>
    <t>A plan for phasing including a proposed schedule for future phases proposed schedule for future phases</t>
  </si>
  <si>
    <t>An inflated cost estimate for each unfunded future phase</t>
  </si>
  <si>
    <t>c.	A financial plan for the entire project</t>
  </si>
  <si>
    <t>All phases must have independent utility.</t>
  </si>
  <si>
    <t>CE is limited to 12.5% of the CN costs.</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</si>
  <si>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</si>
  <si>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Any additional PE and/or RW funds awarded to a project above the originally programmed amount will be limited to no greater than 70% of the contracted amount for PE or the appraisers’ amount for RW.</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</si>
  <si>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</si>
  <si>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</si>
  <si>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</si>
  <si>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The limit for federal funds for any Project (with the exception of a Transformational Project) in the Chicago IL-IN and Valpo-Shorewood urban areas is $6,000,000 combined for CN and CE.</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</si>
  <si>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</si>
  <si>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</si>
  <si>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</si>
  <si>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</si>
  <si>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</si>
  <si>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</si>
  <si>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</si>
  <si>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</si>
  <si>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</si>
  <si>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</si>
  <si>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</si>
  <si>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</si>
  <si>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</si>
  <si>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</si>
  <si>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</si>
  <si>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</si>
  <si>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</si>
  <si>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</si>
  <si>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All funding requests should be uninflated and given in FY 2027 (current) dollars.  NIRPC staff will inflate all funding according to historic spending and the final programmed year.  </t>
  </si>
  <si>
    <t>Traditionally Underserved Block Groups</t>
  </si>
  <si>
    <t>Liveable Centers</t>
  </si>
  <si>
    <t>Total estimated annual amount requested</t>
  </si>
  <si>
    <t>Now through October 28, 2026</t>
  </si>
  <si>
    <t>November 4 - November 20, 2026</t>
  </si>
  <si>
    <t>November 23 - January 15, 2027</t>
  </si>
  <si>
    <t>January 18 - February 19, 2027</t>
  </si>
  <si>
    <t>February 24 - March 26, 2027</t>
  </si>
  <si>
    <r>
      <t xml:space="preserve">The 2026-2030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NWI 2050+</t>
    </r>
    <r>
      <rPr>
        <b/>
        <sz val="12"/>
        <rFont val="Franklin Gothic Book"/>
        <family val="2"/>
      </rPr>
      <t xml:space="preserve"> and follows closely to NIRPC's previous TIP.  Prior to the 2024-2028 TIP, working closely with the topical committees, NIRPC followed the following chart: </t>
    </r>
  </si>
  <si>
    <t>Overview of 2028-2032 Transportation Improvement Program programming approach</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</si>
  <si>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</si>
  <si>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</si>
  <si>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</si>
  <si>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r>
      <rPr>
        <b/>
        <sz val="11"/>
        <color theme="1"/>
        <rFont val="Franklin Gothic Book"/>
        <family val="2"/>
      </rPr>
      <t>b)</t>
    </r>
    <r>
      <rPr>
        <sz val="11"/>
        <color theme="1"/>
        <rFont val="Franklin Gothic Book"/>
        <family val="2"/>
      </rPr>
      <t xml:space="preserve"> A completed des number request form.</t>
    </r>
  </si>
  <si>
    <r>
      <rPr>
        <b/>
        <sz val="11"/>
        <color theme="1"/>
        <rFont val="Franklin Gothic Book"/>
        <family val="2"/>
      </rPr>
      <t>2)</t>
    </r>
    <r>
      <rPr>
        <sz val="11"/>
        <color theme="1"/>
        <rFont val="Franklin Gothic Book"/>
        <family val="2"/>
      </rPr>
      <t xml:space="preserve"> Signature of highest elected official</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</si>
  <si>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</si>
  <si>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</si>
  <si>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</si>
  <si>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</si>
  <si>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</si>
  <si>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</si>
  <si>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</si>
  <si>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</si>
  <si>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</si>
  <si>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</si>
  <si>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</si>
  <si>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Already programmed from prior TIP (2025):</t>
  </si>
  <si>
    <t>Already programmed from prior TIP (2026):</t>
  </si>
  <si>
    <t>Estimated funding from the Federal Highway Administration for the 2028 - 2032 Transportation Improvement Program:</t>
  </si>
  <si>
    <t xml:space="preserve">More information: </t>
  </si>
  <si>
    <t>https://www.fhwa.dot.gov/bipartisan-infrastructure-law/stbg.cfm</t>
  </si>
  <si>
    <t>https://www.fhwa.dot.gov/bipartisan-infrastructure-law/cmaq.cfm</t>
  </si>
  <si>
    <t xml:space="preserve">More information:  </t>
  </si>
  <si>
    <t>https://www.fhwa.dot.gov/bipartisan-infrastructure-law/hsip.cfm</t>
  </si>
  <si>
    <t>https://www.fhwa.dot.gov/bipartisan-infrastructure-law/crp_fact_sheet.cfm</t>
  </si>
  <si>
    <t>https://www.fhwa.dot.gov/bipartisan-infrastructure-law/ta.cfm</t>
  </si>
  <si>
    <t>https://www.fhwa.dot.gov/bipartisan-infrastructure-law/protect_fact_sheet.cfm</t>
  </si>
  <si>
    <t xml:space="preserve">More information:   </t>
  </si>
  <si>
    <t>https://www.transit.dot.gov/funding/grants/urbanized-area-formula-grants-5307</t>
  </si>
  <si>
    <t xml:space="preserve">More information:                                                                                                                                                       </t>
  </si>
  <si>
    <t>https://www.transit.dot.gov/funding/grants/enhanced-mobility-seniors-individuals-disabilities-section-5310</t>
  </si>
  <si>
    <t>https://www.transit.dot.gov/funding/grants/state-good-repair-grants-5337</t>
  </si>
  <si>
    <t>https://www.transit.dot.gov/funding/grants/busprogram</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</si>
  <si>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</si>
  <si>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2026 NOFA Review &amp; Checklist</t>
  </si>
  <si>
    <t>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t>
  </si>
  <si>
    <t>Also include the following:</t>
  </si>
  <si>
    <t>Commitment by ERC and one Emergency Director (Fire/Police Chief) to participate in Road Safety Audit sponsored by NIRPC (if already haven't participated in one).</t>
  </si>
  <si>
    <t>Operating Assistance Projects are matched at 50/50 rate. All other programs are matched at an 80/20 rate. Please provide figures in uninflated 2026 dollars.</t>
  </si>
  <si>
    <t>Applications for funding due by the End of Day</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</si>
  <si>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</si>
  <si>
    <t>at:  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</si>
  <si>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</si>
  <si>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</si>
  <si>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Transit - Operating Assistance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</si>
</sst>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 #,##0_);_(* \(#,##0\);_(* &quot;-&quot;??_);_(@_)"/>
    <numFmt numFmtId="169" formatCode="[&lt;=9999999]###\-####;\(###\)\ ###\-####"/>
  </numFmts>
  <fonts count="98"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b/>
      <sz val="12"/>
      <color theme="1"/>
      <name val="Franklin Gothic Book"/>
      <family val="2"/>
    </font>
    <font>
      <sz val="12"/>
      <color theme="1"/>
      <name val="Franklin Gothic Book"/>
      <family val="2"/>
    </font>
    <font>
      <sz val="11"/>
      <color theme="1"/>
      <name val="Franklin Gothic Book"/>
      <family val="2"/>
    </font>
    <font>
      <i/>
      <sz val="11"/>
      <color theme="1"/>
      <name val="Franklin Gothic Book"/>
      <family val="2"/>
    </font>
    <font>
      <b/>
      <sz val="11"/>
      <color theme="0"/>
      <name val="Franklin Gothic Book"/>
      <family val="2"/>
    </font>
    <font>
      <sz val="12"/>
      <color theme="0"/>
      <name val="Franklin Gothic Book"/>
      <family val="2"/>
    </font>
    <font>
      <sz val="11"/>
      <color theme="0"/>
      <name val="Franklin Gothic Book"/>
      <family val="2"/>
    </font>
    <font>
      <u/>
      <sz val="12"/>
      <color theme="10"/>
      <name val="Arial"/>
      <family val="2"/>
      <scheme val="minor"/>
    </font>
    <font>
      <sz val="11"/>
      <name val="Franklin Gothic Book"/>
      <family val="2"/>
    </font>
    <font>
      <sz val="11"/>
      <color rgb="FFFF0000"/>
      <name val="Arial"/>
      <family val="2"/>
      <scheme val="minor"/>
    </font>
    <font>
      <u/>
      <sz val="11"/>
      <color theme="1"/>
      <name val="Franklin Gothic Book"/>
      <family val="2"/>
    </font>
    <font>
      <sz val="11"/>
      <color rgb="FF000000"/>
      <name val="Franklin Gothic Book"/>
      <family val="2"/>
    </font>
    <font>
      <i/>
      <sz val="10"/>
      <color theme="1"/>
      <name val="Franklin Gothic Book"/>
      <family val="2"/>
    </font>
    <font>
      <b/>
      <sz val="11"/>
      <color theme="1"/>
      <name val="Franklin Gothic Book"/>
      <family val="2"/>
    </font>
    <font>
      <b/>
      <sz val="11"/>
      <name val="Franklin Gothic Book"/>
      <family val="2"/>
    </font>
    <font>
      <sz val="11"/>
      <name val="Arial"/>
      <family val="2"/>
      <scheme val="minor"/>
    </font>
    <font>
      <sz val="10"/>
      <name val="Franklin Gothic Book"/>
      <family val="2"/>
    </font>
    <font>
      <b/>
      <sz val="10"/>
      <name val="Franklin Gothic Book"/>
      <family val="2"/>
    </font>
    <font>
      <b/>
      <i/>
      <sz val="10"/>
      <color theme="1"/>
      <name val="Franklin Gothic Book"/>
      <family val="2"/>
    </font>
    <font>
      <sz val="10"/>
      <color theme="6"/>
      <name val="Franklin Gothic Book"/>
      <family val="2"/>
    </font>
    <font>
      <sz val="10"/>
      <color theme="1"/>
      <name val="Franklin Gothic Book"/>
      <family val="2"/>
    </font>
    <font>
      <b/>
      <sz val="10"/>
      <color theme="1"/>
      <name val="Franklin Gothic Book"/>
      <family val="2"/>
    </font>
    <font>
      <i/>
      <sz val="10"/>
      <name val="Franklin Gothic Book"/>
      <family val="2"/>
    </font>
    <font>
      <b/>
      <sz val="10"/>
      <color theme="0"/>
      <name val="Franklin Gothic Book"/>
      <family val="2"/>
    </font>
    <font>
      <b/>
      <sz val="14"/>
      <color theme="1"/>
      <name val="Franklin Gothic Book"/>
      <family val="2"/>
    </font>
    <font>
      <sz val="8"/>
      <color theme="1"/>
      <name val="Franklin Gothic Book"/>
      <family val="2"/>
    </font>
    <font>
      <u/>
      <sz val="10"/>
      <color theme="1"/>
      <name val="Franklin Gothic Book"/>
      <family val="2"/>
    </font>
    <font>
      <b/>
      <i/>
      <u/>
      <sz val="10"/>
      <color theme="1"/>
      <name val="Franklin Gothic Book"/>
      <family val="2"/>
    </font>
    <font>
      <i/>
      <sz val="9"/>
      <color theme="1"/>
      <name val="Franklin Gothic Book"/>
      <family val="2"/>
    </font>
    <font>
      <u val="singleAccounting"/>
      <sz val="11"/>
      <color theme="1"/>
      <name val="Franklin Gothic Book"/>
      <family val="2"/>
    </font>
    <font>
      <sz val="14"/>
      <color theme="1"/>
      <name val="Franklin Gothic Book"/>
      <family val="2"/>
    </font>
    <font>
      <sz val="9"/>
      <color theme="1"/>
      <name val="Franklin Gothic Book"/>
      <family val="2"/>
    </font>
    <font>
      <b/>
      <sz val="18"/>
      <color theme="1"/>
      <name val="Franklin Gothic Book"/>
      <family val="2"/>
    </font>
    <font>
      <b/>
      <sz val="16"/>
      <color theme="1"/>
      <name val="Franklin Gothic Book"/>
      <family val="2"/>
    </font>
    <font>
      <sz val="16"/>
      <color theme="1"/>
      <name val="Franklin Gothic Book"/>
      <family val="2"/>
    </font>
    <font>
      <sz val="10"/>
      <color theme="0"/>
      <name val="Franklin Gothic Book"/>
      <family val="2"/>
    </font>
    <font>
      <i/>
      <sz val="10"/>
      <color theme="0"/>
      <name val="Franklin Gothic Book"/>
      <family val="2"/>
    </font>
    <font>
      <b/>
      <sz val="20"/>
      <color theme="1"/>
      <name val="Franklin Gothic Book"/>
      <family val="2"/>
    </font>
    <font>
      <u/>
      <sz val="12"/>
      <color theme="10"/>
      <name val="Franklin Gothic Book"/>
      <family val="2"/>
    </font>
    <font>
      <b/>
      <i/>
      <sz val="40"/>
      <color theme="5"/>
      <name val="Franklin Gothic Demi"/>
      <family val="2"/>
    </font>
    <font>
      <b/>
      <i/>
      <sz val="36"/>
      <color theme="5"/>
      <name val="Franklin Gothic Demi"/>
      <family val="2"/>
    </font>
    <font>
      <b/>
      <sz val="12"/>
      <name val="Franklin Gothic Book"/>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i/>
      <sz val="11"/>
      <color theme="1"/>
      <name val="Franklin Gothic Book"/>
      <family val="2"/>
    </font>
    <font>
      <b/>
      <sz val="9"/>
      <color theme="0"/>
      <name val="Franklin Gothic Book"/>
      <family val="2"/>
    </font>
    <font>
      <b/>
      <i/>
      <sz val="10"/>
      <color theme="0"/>
      <name val="Franklin Gothic Book"/>
      <family val="2"/>
    </font>
    <font>
      <b/>
      <sz val="11"/>
      <color theme="7"/>
      <name val="Franklin Gothic Book"/>
      <family val="2"/>
    </font>
    <font>
      <b/>
      <sz val="11"/>
      <color rgb="FF00B050"/>
      <name val="Franklin Gothic Book"/>
      <family val="2"/>
    </font>
    <font>
      <b/>
      <sz val="11"/>
      <color rgb="FF00B0F0"/>
      <name val="Franklin Gothic Book"/>
      <family val="2"/>
    </font>
    <font>
      <i/>
      <sz val="11"/>
      <color rgb="FFFF0000"/>
      <name val="Franklin Gothic Book"/>
      <family val="2"/>
    </font>
    <font>
      <i/>
      <sz val="11"/>
      <color theme="6"/>
      <name val="Franklin Gothic Book"/>
      <family val="2"/>
    </font>
    <font>
      <i/>
      <sz val="11"/>
      <name val="Franklin Gothic Book"/>
      <family val="2"/>
    </font>
    <font>
      <sz val="8"/>
      <name val="Arial"/>
      <family val="2"/>
      <scheme val="minor"/>
    </font>
    <font>
      <sz val="10"/>
      <name val="Arial"/>
      <family val="2"/>
    </font>
    <font>
      <b/>
      <i/>
      <sz val="18"/>
      <color theme="0"/>
      <name val="Franklin Gothic Book"/>
      <family val="2"/>
    </font>
    <font>
      <b/>
      <sz val="14"/>
      <color theme="0"/>
      <name val="Franklin Gothic Book"/>
      <family val="2"/>
    </font>
    <font>
      <b/>
      <strike/>
      <sz val="11"/>
      <color rgb="FFFF0000"/>
      <name val="Franklin Gothic Book"/>
      <family val="2"/>
    </font>
    <font>
      <b/>
      <i/>
      <sz val="11"/>
      <name val="Franklin Gothic Book"/>
      <family val="2"/>
    </font>
    <font>
      <strike/>
      <sz val="11"/>
      <color rgb="FFFF0000"/>
      <name val="Franklin Gothic Book"/>
      <family val="2"/>
    </font>
    <font>
      <b/>
      <i/>
      <sz val="12"/>
      <name val="Franklin Gothic Book"/>
      <family val="2"/>
    </font>
    <font>
      <b/>
      <strike/>
      <sz val="11"/>
      <color theme="0"/>
      <name val="Franklin Gothic Book"/>
      <family val="2"/>
    </font>
    <font>
      <sz val="11"/>
      <color theme="1"/>
      <name val="Franklin Gothic Book"/>
      <family val="2"/>
    </font>
    <font>
      <b/>
      <sz val="14"/>
      <color theme="0"/>
      <name val="Franklin Gothic Book"/>
      <family val="2"/>
    </font>
    <font>
      <b/>
      <sz val="11"/>
      <color theme="0"/>
      <name val="Franklin Gothic Book"/>
      <family val="2"/>
    </font>
    <font>
      <i/>
      <sz val="11"/>
      <color theme="1"/>
      <name val="Franklin Gothic Book"/>
      <family val="2"/>
    </font>
    <font>
      <b/>
      <i/>
      <sz val="20"/>
      <color theme="7"/>
      <name val="Franklin Gothic Book"/>
      <family val="2"/>
    </font>
    <font>
      <sz val="11"/>
      <name val="Franklin Gothic Book"/>
      <family val="2"/>
    </font>
    <font>
      <sz val="11"/>
      <color rgb="FF000000"/>
      <name val="Franklin Gothic Book"/>
      <family val="2"/>
    </font>
    <font>
      <u/>
      <sz val="11"/>
      <name val="Franklin Gothic Book"/>
      <family val="2"/>
    </font>
    <font>
      <u/>
      <sz val="11"/>
      <color rgb="FF000000"/>
      <name val="Franklin Gothic Book"/>
      <family val="2"/>
    </font>
    <font>
      <i/>
      <sz val="10"/>
      <color rgb="FF000000"/>
      <name val="Franklin Gothic Book"/>
      <family val="2"/>
    </font>
    <font>
      <b/>
      <sz val="11"/>
      <name val="Franklin Gothic Book"/>
      <family val="2"/>
    </font>
    <font>
      <b/>
      <sz val="11"/>
      <color theme="1"/>
      <name val="Franklin Gothic Book"/>
      <family val="2"/>
    </font>
    <font>
      <sz val="11"/>
      <color theme="1"/>
      <name val="Arial"/>
      <family val="2"/>
      <scheme val="minor"/>
    </font>
    <font>
      <sz val="11"/>
      <name val="Arial"/>
      <family val="2"/>
      <scheme val="minor"/>
    </font>
    <font>
      <i/>
      <sz val="8"/>
      <color theme="1"/>
      <name val="Franklin Gothic Book"/>
      <family val="2"/>
    </font>
    <font>
      <b/>
      <sz val="8"/>
      <color theme="1"/>
      <name val="Franklin Gothic Book"/>
      <family val="2"/>
    </font>
    <font>
      <i/>
      <sz val="10"/>
      <color theme="1"/>
      <name val="Franklin Gothic Book"/>
      <family val="2"/>
    </font>
    <font>
      <b/>
      <i/>
      <sz val="10"/>
      <color theme="0"/>
      <name val="Franklin Gothic Book"/>
      <family val="2"/>
    </font>
    <font>
      <sz val="11"/>
      <color theme="0"/>
      <name val="Arial"/>
      <family val="2"/>
      <scheme val="minor"/>
    </font>
    <font>
      <i/>
      <sz val="10"/>
      <color theme="0"/>
      <name val="Franklin Gothic Book"/>
      <family val="2"/>
    </font>
    <font>
      <b/>
      <i/>
      <sz val="10"/>
      <name val="Franklin Gothic Book"/>
      <family val="2"/>
    </font>
    <font>
      <sz val="10"/>
      <name val="Franklin Gothic Book"/>
      <family val="2"/>
    </font>
    <font>
      <b/>
      <sz val="10"/>
      <name val="Franklin Gothic Book"/>
      <family val="2"/>
    </font>
    <font>
      <b/>
      <sz val="10"/>
      <color rgb="FFFF0000"/>
      <name val="Franklin Gothic Book"/>
      <family val="2"/>
    </font>
    <font>
      <sz val="11"/>
      <color theme="0"/>
      <name val="Franklin Gothic Book"/>
      <family val="2"/>
    </font>
    <font>
      <b/>
      <i/>
      <sz val="11"/>
      <color theme="1"/>
      <name val="Franklin Gothic Book"/>
      <family val="2"/>
    </font>
    <font>
      <b/>
      <i/>
      <sz val="10"/>
      <color theme="1"/>
      <name val="Franklin Gothic Book"/>
      <family val="2"/>
    </font>
    <font>
      <b/>
      <sz val="12"/>
      <color theme="0"/>
      <name val="Franklin Gothic Book"/>
      <family val="2"/>
    </font>
    <font>
      <vertAlign val="superscript"/>
      <sz val="11"/>
      <color theme="1"/>
      <name val="Franklin Gothic Book"/>
      <family val="2"/>
    </font>
  </fonts>
  <fills count="18">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E9A3"/>
        <bgColor indexed="64"/>
      </patternFill>
    </fill>
    <fill>
      <patternFill patternType="lightUp">
        <bgColor theme="4" tint="0.59999389629810485"/>
      </patternFill>
    </fill>
    <fill>
      <patternFill patternType="lightUp">
        <bgColor rgb="FFFFC000"/>
      </patternFill>
    </fill>
    <fill>
      <patternFill patternType="solid">
        <fgColor auto="1"/>
        <bgColor theme="0"/>
      </patternFill>
    </fill>
    <fill>
      <patternFill patternType="solid">
        <fgColor indexed="65"/>
        <bgColor theme="0" tint="-0.14993743705557422"/>
      </patternFill>
    </fill>
    <fill>
      <patternFill patternType="solid">
        <fgColor indexed="65"/>
        <bgColor theme="0"/>
      </patternFill>
    </fill>
  </fills>
  <borders count="209">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right style="medium">
        <color rgb="FFFFC000"/>
      </right>
      <top/>
      <bottom style="thin">
        <color rgb="FF92D050"/>
      </bottom>
      <diagonal/>
    </border>
    <border>
      <left/>
      <right style="medium">
        <color rgb="FFFFC000"/>
      </right>
      <top style="thin">
        <color rgb="FF92D050"/>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right style="medium">
        <color rgb="FF00B0F0"/>
      </right>
      <top/>
      <bottom style="medium">
        <color rgb="FF00B0F0"/>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right style="medium">
        <color rgb="FF00B0F0"/>
      </right>
      <top/>
      <bottom style="thin">
        <color rgb="FF00B050"/>
      </bottom>
      <diagonal/>
    </border>
    <border>
      <left style="hair">
        <color rgb="FF92D050"/>
      </left>
      <right style="hair">
        <color rgb="FF92D050"/>
      </right>
      <top style="medium">
        <color rgb="FF92D050"/>
      </top>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right style="medium">
        <color indexed="64"/>
      </right>
      <top/>
      <bottom/>
      <diagonal/>
    </border>
    <border>
      <left/>
      <right style="medium">
        <color theme="4" tint="0.39997558519241921"/>
      </right>
      <top/>
      <bottom/>
      <diagonal/>
    </border>
    <border>
      <left/>
      <right/>
      <top/>
      <bottom style="medium">
        <color rgb="FF00B050"/>
      </bottom>
      <diagonal/>
    </border>
    <border>
      <left/>
      <right style="thin">
        <color rgb="FFFFC000"/>
      </right>
      <top/>
      <bottom style="medium">
        <color rgb="FF00B050"/>
      </bottom>
      <diagonal/>
    </border>
    <border>
      <left style="thin">
        <color rgb="FFFFC000"/>
      </left>
      <right/>
      <top style="thin">
        <color rgb="FFFFC000"/>
      </top>
      <bottom style="medium">
        <color rgb="FF00B050"/>
      </bottom>
      <diagonal/>
    </border>
    <border>
      <left/>
      <right style="thin">
        <color rgb="FFFFC000"/>
      </right>
      <top style="thin">
        <color rgb="FFFFC000"/>
      </top>
      <bottom style="medium">
        <color rgb="FF00B050"/>
      </bottom>
      <diagonal/>
    </border>
    <border>
      <left style="medium">
        <color theme="4" tint="0.39997558519241921"/>
      </left>
      <right/>
      <top/>
      <bottom/>
      <diagonal/>
    </border>
    <border>
      <left/>
      <right/>
      <top style="thin">
        <color rgb="FF92D050"/>
      </top>
      <bottom style="medium">
        <color rgb="FF00B050"/>
      </bottom>
      <diagonal/>
    </border>
    <border>
      <left/>
      <right style="medium">
        <color rgb="FFFFC000"/>
      </right>
      <top style="thin">
        <color rgb="FF92D050"/>
      </top>
      <bottom style="medium">
        <color rgb="FF00B050"/>
      </bottom>
      <diagonal/>
    </border>
    <border>
      <left style="medium">
        <color theme="4" tint="0.39997558519241921"/>
      </left>
      <right/>
      <top style="medium">
        <color rgb="FF00B050"/>
      </top>
      <bottom/>
      <diagonal/>
    </border>
    <border>
      <left/>
      <right/>
      <top style="medium">
        <color rgb="FF00B050"/>
      </top>
      <bottom/>
      <diagonal/>
    </border>
    <border>
      <left/>
      <right style="medium">
        <color rgb="FF00B0F0"/>
      </right>
      <top style="thin">
        <color rgb="FF00B050"/>
      </top>
      <bottom style="thin">
        <color rgb="FF00B050"/>
      </bottom>
      <diagonal/>
    </border>
    <border>
      <left/>
      <right style="medium">
        <color rgb="FF00B0F0"/>
      </right>
      <top style="thin">
        <color theme="7"/>
      </top>
      <bottom/>
      <diagonal/>
    </border>
    <border>
      <left style="medium">
        <color theme="4" tint="0.39997558519241921"/>
      </left>
      <right/>
      <top style="medium">
        <color theme="4" tint="0.39994506668294322"/>
      </top>
      <bottom/>
      <diagonal/>
    </border>
    <border>
      <left/>
      <right/>
      <top style="medium">
        <color theme="4" tint="0.39994506668294322"/>
      </top>
      <bottom/>
      <diagonal/>
    </border>
    <border>
      <left/>
      <right style="medium">
        <color rgb="FF00B0F0"/>
      </right>
      <top style="medium">
        <color theme="4" tint="0.39994506668294322"/>
      </top>
      <bottom/>
      <diagonal/>
    </border>
    <border>
      <left style="medium">
        <color theme="4" tint="0.39997558519241921"/>
      </left>
      <right/>
      <top/>
      <bottom style="medium">
        <color theme="4" tint="0.39994506668294322"/>
      </bottom>
      <diagonal/>
    </border>
    <border>
      <left/>
      <right/>
      <top/>
      <bottom style="medium">
        <color theme="4" tint="0.39994506668294322"/>
      </bottom>
      <diagonal/>
    </border>
    <border>
      <left/>
      <right style="medium">
        <color rgb="FF00B0F0"/>
      </right>
      <top/>
      <bottom style="medium">
        <color theme="4" tint="0.39994506668294322"/>
      </bottom>
      <diagonal/>
    </border>
    <border>
      <left/>
      <right/>
      <top style="hair">
        <color rgb="FF00B050"/>
      </top>
      <bottom style="hair">
        <color rgb="FF00B050"/>
      </bottom>
      <diagonal/>
    </border>
    <border>
      <left/>
      <right/>
      <top style="hair">
        <color rgb="FF00B050"/>
      </top>
      <bottom style="thin">
        <color rgb="FF00B050"/>
      </bottom>
      <diagonal/>
    </border>
    <border>
      <left/>
      <right style="hair">
        <color theme="7"/>
      </right>
      <top/>
      <bottom/>
      <diagonal/>
    </border>
    <border>
      <left style="hair">
        <color theme="7"/>
      </left>
      <right style="hair">
        <color theme="7"/>
      </right>
      <top/>
      <bottom/>
      <diagonal/>
    </border>
    <border>
      <left style="hair">
        <color theme="7"/>
      </left>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style="medium">
        <color theme="7"/>
      </left>
      <right style="hair">
        <color theme="7"/>
      </right>
      <top style="medium">
        <color theme="7"/>
      </top>
      <bottom style="thin">
        <color theme="7"/>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right style="medium">
        <color rgb="FF00B0F0"/>
      </right>
      <top style="medium">
        <color rgb="FF00B0F0"/>
      </top>
      <bottom style="thin">
        <color rgb="FF00B0F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style="thin">
        <color rgb="FF00B0F0"/>
      </left>
      <right/>
      <top style="medium">
        <color rgb="FF00B0F0"/>
      </top>
      <bottom style="medium">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bottom style="thin">
        <color rgb="FF00B0F0"/>
      </bottom>
      <diagonal/>
    </border>
    <border>
      <left/>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thin">
        <color rgb="FF00B0F0"/>
      </bottom>
      <diagonal/>
    </border>
    <border>
      <left style="medium">
        <color rgb="FF00B0F0"/>
      </left>
      <right style="medium">
        <color rgb="FF00B0F0"/>
      </right>
      <top style="thin">
        <color rgb="FF00B0F0"/>
      </top>
      <bottom style="medium">
        <color rgb="FF00B0F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top style="thick">
        <color rgb="FF92D050"/>
      </top>
      <bottom style="thin">
        <color rgb="FF92D050"/>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top style="hair">
        <color theme="7"/>
      </top>
      <bottom style="hair">
        <color theme="7"/>
      </bottom>
      <diagonal/>
    </border>
    <border>
      <left/>
      <right style="medium">
        <color theme="7"/>
      </right>
      <top style="medium">
        <color theme="7"/>
      </top>
      <bottom style="thin">
        <color theme="7"/>
      </bottom>
      <diagonal/>
    </border>
  </borders>
  <cellStyleXfs count="11">
    <xf numFmtId="0" fontId="0" fillId="0" borderId="0"/>
    <xf numFmtId="44" fontId="4" fillId="0" borderId="0" applyFont="0" applyFill="0" applyBorder="0" applyAlignment="0" applyProtection="0"/>
    <xf numFmtId="9" fontId="4" fillId="0" borderId="0" applyFont="0" applyFill="0" applyBorder="0" applyAlignment="0" applyProtection="0"/>
    <xf numFmtId="0" fontId="12" fillId="0" borderId="0" applyNumberFormat="0" applyFill="0" applyBorder="0" applyAlignment="0" applyProtection="0"/>
    <xf numFmtId="0" fontId="3" fillId="0" borderId="0"/>
    <xf numFmtId="44" fontId="3"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4" fillId="0" borderId="0"/>
    <xf numFmtId="0" fontId="61" fillId="0" borderId="0"/>
    <xf numFmtId="44" fontId="1" fillId="0" borderId="0" applyFont="0" applyFill="0" applyBorder="0" applyAlignment="0" applyProtection="0"/>
  </cellStyleXfs>
  <cellXfs count="876">
    <xf numFmtId="0" fontId="0" fillId="0" borderId="0" xfId="0"/>
    <xf numFmtId="0" fontId="6" fillId="0" borderId="0" xfId="0" applyFont="1"/>
    <xf numFmtId="0" fontId="7" fillId="0" borderId="0" xfId="0" applyFont="1" applyAlignment="1">
      <alignment horizontal="left" vertical="top" wrapText="1"/>
    </xf>
    <xf numFmtId="0" fontId="9" fillId="0" borderId="0" xfId="0" applyFont="1" applyAlignment="1">
      <alignment vertical="top"/>
    </xf>
    <xf numFmtId="0" fontId="10" fillId="0" borderId="0" xfId="0" applyFont="1"/>
    <xf numFmtId="0" fontId="7" fillId="0" borderId="0" xfId="0" applyFont="1" applyAlignment="1">
      <alignment vertical="top"/>
    </xf>
    <xf numFmtId="0" fontId="7" fillId="0" borderId="0" xfId="0" applyFont="1" applyAlignment="1">
      <alignment horizontal="right" vertical="top"/>
    </xf>
    <xf numFmtId="0" fontId="9" fillId="2" borderId="0" xfId="0" applyFont="1" applyFill="1" applyAlignment="1">
      <alignment vertical="top"/>
    </xf>
    <xf numFmtId="0" fontId="9" fillId="3" borderId="0" xfId="0" applyFont="1" applyFill="1" applyAlignment="1">
      <alignment vertical="top"/>
    </xf>
    <xf numFmtId="0" fontId="26" fillId="4" borderId="0" xfId="0" applyFont="1" applyFill="1" applyAlignment="1">
      <alignment vertical="top"/>
    </xf>
    <xf numFmtId="0" fontId="19" fillId="0" borderId="0" xfId="0" applyFont="1" applyAlignment="1">
      <alignment horizontal="left" vertical="top" wrapText="1"/>
    </xf>
    <xf numFmtId="0" fontId="18" fillId="0" borderId="0" xfId="0" applyFont="1" applyAlignment="1">
      <alignment vertical="top" wrapText="1"/>
    </xf>
    <xf numFmtId="0" fontId="7" fillId="0" borderId="0" xfId="4" applyFont="1"/>
    <xf numFmtId="0" fontId="30" fillId="0" borderId="0" xfId="4" applyFont="1" applyAlignment="1">
      <alignment horizontal="center"/>
    </xf>
    <xf numFmtId="0" fontId="7" fillId="0" borderId="0" xfId="4" applyFont="1" applyAlignment="1">
      <alignment horizontal="left" wrapText="1"/>
    </xf>
    <xf numFmtId="0" fontId="5" fillId="0" borderId="0" xfId="4" applyFont="1"/>
    <xf numFmtId="0" fontId="7" fillId="0" borderId="95" xfId="4" applyFont="1" applyBorder="1" applyAlignment="1">
      <alignment horizontal="center"/>
    </xf>
    <xf numFmtId="0" fontId="31" fillId="0" borderId="95" xfId="4" applyFont="1" applyBorder="1" applyAlignment="1">
      <alignment horizontal="right" wrapText="1"/>
    </xf>
    <xf numFmtId="0" fontId="31" fillId="0" borderId="99" xfId="4" applyFont="1" applyBorder="1" applyAlignment="1">
      <alignment horizontal="right" vertical="center"/>
    </xf>
    <xf numFmtId="0" fontId="31" fillId="0" borderId="0" xfId="4" applyFont="1" applyAlignment="1">
      <alignment horizontal="right" vertical="center"/>
    </xf>
    <xf numFmtId="0" fontId="31" fillId="0" borderId="0" xfId="4" applyFont="1" applyAlignment="1">
      <alignment horizontal="right" vertical="center" wrapText="1"/>
    </xf>
    <xf numFmtId="0" fontId="31" fillId="0" borderId="100" xfId="4" applyFont="1" applyBorder="1" applyAlignment="1">
      <alignment horizontal="right" vertical="center" wrapText="1"/>
    </xf>
    <xf numFmtId="0" fontId="15" fillId="0" borderId="95" xfId="4" applyFont="1" applyBorder="1" applyAlignment="1">
      <alignment horizontal="left" vertical="center" indent="1"/>
    </xf>
    <xf numFmtId="0" fontId="7" fillId="0" borderId="0" xfId="4" applyFont="1" applyAlignment="1">
      <alignment horizontal="right"/>
    </xf>
    <xf numFmtId="164" fontId="6" fillId="11" borderId="102" xfId="5" applyNumberFormat="1" applyFont="1" applyFill="1" applyBorder="1" applyAlignment="1">
      <alignment horizontal="right" vertical="center"/>
    </xf>
    <xf numFmtId="164" fontId="6" fillId="11" borderId="103" xfId="5" applyNumberFormat="1" applyFont="1" applyFill="1" applyBorder="1" applyAlignment="1">
      <alignment horizontal="right" vertical="center"/>
    </xf>
    <xf numFmtId="164" fontId="6" fillId="11" borderId="104" xfId="5" applyNumberFormat="1" applyFont="1" applyFill="1" applyBorder="1" applyAlignment="1">
      <alignment horizontal="right" vertical="center"/>
    </xf>
    <xf numFmtId="164" fontId="6" fillId="11" borderId="99" xfId="5" applyNumberFormat="1" applyFont="1" applyFill="1" applyBorder="1" applyAlignment="1">
      <alignment horizontal="right" vertical="center"/>
    </xf>
    <xf numFmtId="164" fontId="6" fillId="11" borderId="0" xfId="5" applyNumberFormat="1" applyFont="1" applyFill="1" applyBorder="1" applyAlignment="1">
      <alignment horizontal="right" vertical="center"/>
    </xf>
    <xf numFmtId="164" fontId="6" fillId="11" borderId="100" xfId="5" applyNumberFormat="1" applyFont="1" applyFill="1" applyBorder="1" applyAlignment="1">
      <alignment horizontal="right" vertical="center"/>
    </xf>
    <xf numFmtId="164" fontId="7" fillId="11" borderId="95" xfId="4" applyNumberFormat="1" applyFont="1" applyFill="1" applyBorder="1" applyAlignment="1">
      <alignment horizontal="right" vertical="center"/>
    </xf>
    <xf numFmtId="164" fontId="6" fillId="11" borderId="96" xfId="5" applyNumberFormat="1" applyFont="1" applyFill="1" applyBorder="1" applyAlignment="1">
      <alignment horizontal="right" vertical="center"/>
    </xf>
    <xf numFmtId="164" fontId="6" fillId="11" borderId="97" xfId="5" applyNumberFormat="1" applyFont="1" applyFill="1" applyBorder="1" applyAlignment="1">
      <alignment horizontal="right" vertical="center"/>
    </xf>
    <xf numFmtId="164" fontId="29" fillId="12" borderId="107" xfId="5" applyNumberFormat="1" applyFont="1" applyFill="1" applyBorder="1" applyAlignment="1">
      <alignment horizontal="right" vertical="center"/>
    </xf>
    <xf numFmtId="0" fontId="7" fillId="0" borderId="0" xfId="4" applyFont="1" applyAlignment="1">
      <alignment horizontal="left" indent="2"/>
    </xf>
    <xf numFmtId="164" fontId="6" fillId="0" borderId="0" xfId="5" applyNumberFormat="1" applyFont="1"/>
    <xf numFmtId="164" fontId="6" fillId="11" borderId="96" xfId="5" applyNumberFormat="1" applyFont="1" applyFill="1" applyBorder="1"/>
    <xf numFmtId="164" fontId="6" fillId="11" borderId="97" xfId="5" applyNumberFormat="1" applyFont="1" applyFill="1" applyBorder="1"/>
    <xf numFmtId="164" fontId="6" fillId="11" borderId="98" xfId="5" applyNumberFormat="1" applyFont="1" applyFill="1" applyBorder="1"/>
    <xf numFmtId="164" fontId="6" fillId="0" borderId="0" xfId="5" applyNumberFormat="1" applyFont="1" applyFill="1" applyBorder="1"/>
    <xf numFmtId="164" fontId="34" fillId="0" borderId="96" xfId="5" applyNumberFormat="1" applyFont="1" applyFill="1" applyBorder="1" applyAlignment="1">
      <alignment horizontal="center"/>
    </xf>
    <xf numFmtId="164" fontId="34" fillId="0" borderId="97" xfId="5" applyNumberFormat="1" applyFont="1" applyFill="1" applyBorder="1" applyAlignment="1">
      <alignment horizontal="center"/>
    </xf>
    <xf numFmtId="164" fontId="34" fillId="0" borderId="95" xfId="5" applyNumberFormat="1" applyFont="1" applyFill="1" applyBorder="1" applyAlignment="1">
      <alignment horizontal="center" wrapText="1"/>
    </xf>
    <xf numFmtId="0" fontId="7" fillId="0" borderId="0" xfId="4" applyFont="1" applyAlignment="1">
      <alignment wrapText="1"/>
    </xf>
    <xf numFmtId="10" fontId="6" fillId="11" borderId="96" xfId="6" applyNumberFormat="1" applyFont="1" applyFill="1" applyBorder="1"/>
    <xf numFmtId="10" fontId="6" fillId="11" borderId="97" xfId="6" applyNumberFormat="1" applyFont="1" applyFill="1" applyBorder="1"/>
    <xf numFmtId="10" fontId="6" fillId="11" borderId="98" xfId="6" applyNumberFormat="1" applyFont="1" applyFill="1" applyBorder="1"/>
    <xf numFmtId="10" fontId="6" fillId="11" borderId="95" xfId="6" applyNumberFormat="1" applyFont="1" applyFill="1" applyBorder="1"/>
    <xf numFmtId="10" fontId="6" fillId="11" borderId="106" xfId="6" applyNumberFormat="1" applyFont="1" applyFill="1" applyBorder="1"/>
    <xf numFmtId="0" fontId="18" fillId="0" borderId="0" xfId="4" applyFont="1" applyAlignment="1">
      <alignment horizontal="left"/>
    </xf>
    <xf numFmtId="164" fontId="7" fillId="0" borderId="0" xfId="5" applyNumberFormat="1" applyFont="1" applyAlignment="1">
      <alignment horizontal="right"/>
    </xf>
    <xf numFmtId="0" fontId="15" fillId="0" borderId="99" xfId="4" applyFont="1" applyBorder="1"/>
    <xf numFmtId="0" fontId="15" fillId="0" borderId="0" xfId="4" applyFont="1"/>
    <xf numFmtId="0" fontId="15" fillId="0" borderId="100" xfId="4" applyFont="1" applyBorder="1"/>
    <xf numFmtId="164" fontId="29" fillId="12" borderId="107" xfId="5" applyNumberFormat="1" applyFont="1" applyFill="1" applyBorder="1" applyAlignment="1">
      <alignment vertical="center"/>
    </xf>
    <xf numFmtId="164" fontId="29" fillId="0" borderId="0" xfId="5" applyNumberFormat="1" applyFont="1" applyFill="1" applyBorder="1" applyAlignment="1">
      <alignment vertical="center"/>
    </xf>
    <xf numFmtId="164" fontId="6" fillId="0" borderId="0" xfId="5" applyNumberFormat="1" applyFont="1" applyFill="1" applyBorder="1" applyAlignment="1">
      <alignment vertical="center"/>
    </xf>
    <xf numFmtId="164" fontId="6" fillId="0" borderId="0" xfId="5" applyNumberFormat="1" applyFont="1" applyFill="1"/>
    <xf numFmtId="164" fontId="35" fillId="0" borderId="0" xfId="5" applyNumberFormat="1" applyFont="1" applyFill="1" applyBorder="1"/>
    <xf numFmtId="0" fontId="15" fillId="0" borderId="108" xfId="4" applyFont="1" applyBorder="1"/>
    <xf numFmtId="0" fontId="15" fillId="0" borderId="109" xfId="4" applyFont="1" applyBorder="1"/>
    <xf numFmtId="0" fontId="15" fillId="0" borderId="110" xfId="4" applyFont="1" applyBorder="1"/>
    <xf numFmtId="0" fontId="6" fillId="0" borderId="0" xfId="4" applyFont="1" applyAlignment="1">
      <alignment horizontal="left" wrapText="1"/>
    </xf>
    <xf numFmtId="0" fontId="7" fillId="0" borderId="0" xfId="4" applyFont="1" applyAlignment="1">
      <alignment horizontal="right" indent="2"/>
    </xf>
    <xf numFmtId="0" fontId="36" fillId="0" borderId="0" xfId="4" applyFont="1"/>
    <xf numFmtId="0" fontId="18" fillId="0" borderId="0" xfId="4" applyFont="1"/>
    <xf numFmtId="0" fontId="30" fillId="0" borderId="0" xfId="4" applyFont="1" applyAlignment="1">
      <alignment horizontal="left"/>
    </xf>
    <xf numFmtId="0" fontId="30" fillId="0" borderId="0" xfId="4" applyFont="1" applyAlignment="1">
      <alignment horizontal="right" vertical="top" wrapText="1"/>
    </xf>
    <xf numFmtId="44" fontId="6" fillId="11" borderId="101" xfId="5" applyFont="1" applyFill="1" applyBorder="1"/>
    <xf numFmtId="44" fontId="6" fillId="11" borderId="105" xfId="5" applyFont="1" applyFill="1" applyBorder="1"/>
    <xf numFmtId="44" fontId="6" fillId="14" borderId="105" xfId="5" applyFont="1" applyFill="1" applyBorder="1"/>
    <xf numFmtId="44" fontId="6" fillId="14" borderId="106" xfId="5" applyFont="1" applyFill="1" applyBorder="1"/>
    <xf numFmtId="44" fontId="7" fillId="11" borderId="96" xfId="4" applyNumberFormat="1" applyFont="1" applyFill="1" applyBorder="1"/>
    <xf numFmtId="44" fontId="7" fillId="11" borderId="97" xfId="4" applyNumberFormat="1" applyFont="1" applyFill="1" applyBorder="1"/>
    <xf numFmtId="44" fontId="7" fillId="11" borderId="104" xfId="4" applyNumberFormat="1" applyFont="1" applyFill="1" applyBorder="1"/>
    <xf numFmtId="44" fontId="7" fillId="0" borderId="0" xfId="4" applyNumberFormat="1" applyFont="1"/>
    <xf numFmtId="0" fontId="7" fillId="0" borderId="0" xfId="4" applyFont="1" applyAlignment="1">
      <alignment horizontal="right" vertical="center" wrapText="1"/>
    </xf>
    <xf numFmtId="44" fontId="7" fillId="11" borderId="107" xfId="4" applyNumberFormat="1" applyFont="1" applyFill="1" applyBorder="1" applyAlignment="1">
      <alignment vertical="center"/>
    </xf>
    <xf numFmtId="0" fontId="7" fillId="0" borderId="0" xfId="4" applyFont="1" applyAlignment="1">
      <alignment horizontal="right" vertical="center"/>
    </xf>
    <xf numFmtId="0" fontId="30" fillId="0" borderId="0" xfId="4" applyFont="1" applyAlignment="1">
      <alignment horizontal="right" wrapText="1"/>
    </xf>
    <xf numFmtId="0" fontId="7" fillId="0" borderId="0" xfId="4" applyFont="1" applyAlignment="1">
      <alignment horizontal="right" wrapText="1"/>
    </xf>
    <xf numFmtId="44" fontId="7" fillId="11" borderId="96" xfId="4" applyNumberFormat="1" applyFont="1" applyFill="1" applyBorder="1" applyAlignment="1">
      <alignment vertical="center"/>
    </xf>
    <xf numFmtId="44" fontId="7" fillId="11" borderId="97" xfId="4" applyNumberFormat="1" applyFont="1" applyFill="1" applyBorder="1" applyAlignment="1">
      <alignment vertical="center"/>
    </xf>
    <xf numFmtId="44" fontId="7" fillId="11" borderId="104" xfId="4" applyNumberFormat="1" applyFont="1" applyFill="1" applyBorder="1" applyAlignment="1">
      <alignment vertical="center"/>
    </xf>
    <xf numFmtId="0" fontId="7" fillId="0" borderId="0" xfId="4" applyFont="1" applyAlignment="1">
      <alignment vertical="center" wrapText="1"/>
    </xf>
    <xf numFmtId="0" fontId="36" fillId="0" borderId="0" xfId="4" applyFont="1" applyAlignment="1">
      <alignment horizontal="center"/>
    </xf>
    <xf numFmtId="43" fontId="37" fillId="11" borderId="107" xfId="7" applyFont="1" applyFill="1" applyBorder="1"/>
    <xf numFmtId="0" fontId="35" fillId="0" borderId="0" xfId="4" applyFont="1" applyAlignment="1">
      <alignment horizontal="right" vertical="top" wrapText="1"/>
    </xf>
    <xf numFmtId="164" fontId="6" fillId="10" borderId="101" xfId="5" applyNumberFormat="1" applyFont="1" applyFill="1" applyBorder="1" applyAlignment="1" applyProtection="1">
      <alignment horizontal="right" vertical="center"/>
      <protection locked="0"/>
    </xf>
    <xf numFmtId="164" fontId="6" fillId="10" borderId="102" xfId="5" applyNumberFormat="1" applyFont="1" applyFill="1" applyBorder="1" applyAlignment="1" applyProtection="1">
      <alignment horizontal="right" vertical="center"/>
      <protection locked="0"/>
    </xf>
    <xf numFmtId="164" fontId="6" fillId="10" borderId="103" xfId="5" applyNumberFormat="1" applyFont="1" applyFill="1" applyBorder="1" applyAlignment="1" applyProtection="1">
      <alignment horizontal="right" vertical="center"/>
      <protection locked="0"/>
    </xf>
    <xf numFmtId="164" fontId="6" fillId="10" borderId="104" xfId="5" applyNumberFormat="1" applyFont="1" applyFill="1" applyBorder="1" applyAlignment="1" applyProtection="1">
      <alignment horizontal="right" vertical="center"/>
      <protection locked="0"/>
    </xf>
    <xf numFmtId="164" fontId="6" fillId="10" borderId="105" xfId="5" applyNumberFormat="1" applyFont="1" applyFill="1" applyBorder="1" applyAlignment="1" applyProtection="1">
      <alignment horizontal="right" vertical="center"/>
      <protection locked="0"/>
    </xf>
    <xf numFmtId="164" fontId="6" fillId="10" borderId="99" xfId="5" applyNumberFormat="1" applyFont="1" applyFill="1" applyBorder="1" applyAlignment="1" applyProtection="1">
      <alignment horizontal="right" vertical="center"/>
      <protection locked="0"/>
    </xf>
    <xf numFmtId="164" fontId="6" fillId="10" borderId="0" xfId="5" applyNumberFormat="1" applyFont="1" applyFill="1" applyBorder="1" applyAlignment="1" applyProtection="1">
      <alignment horizontal="right" vertical="center"/>
      <protection locked="0"/>
    </xf>
    <xf numFmtId="164" fontId="6" fillId="10" borderId="100" xfId="5" applyNumberFormat="1" applyFont="1" applyFill="1" applyBorder="1" applyAlignment="1" applyProtection="1">
      <alignment horizontal="right" vertical="center"/>
      <protection locked="0"/>
    </xf>
    <xf numFmtId="164" fontId="6" fillId="10" borderId="106" xfId="5" applyNumberFormat="1" applyFont="1" applyFill="1" applyBorder="1" applyAlignment="1" applyProtection="1">
      <alignment horizontal="right" vertical="center"/>
      <protection locked="0"/>
    </xf>
    <xf numFmtId="0" fontId="33" fillId="10" borderId="101" xfId="4" applyFont="1" applyFill="1" applyBorder="1" applyAlignment="1" applyProtection="1">
      <alignment horizontal="left" wrapText="1" indent="2"/>
      <protection locked="0"/>
    </xf>
    <xf numFmtId="0" fontId="33" fillId="10" borderId="105" xfId="4" applyFont="1" applyFill="1" applyBorder="1" applyAlignment="1" applyProtection="1">
      <alignment horizontal="left" wrapText="1" indent="2"/>
      <protection locked="0"/>
    </xf>
    <xf numFmtId="0" fontId="33" fillId="10" borderId="106" xfId="4" applyFont="1" applyFill="1" applyBorder="1" applyAlignment="1" applyProtection="1">
      <alignment horizontal="left" wrapText="1" indent="2"/>
      <protection locked="0"/>
    </xf>
    <xf numFmtId="164" fontId="6" fillId="10" borderId="97" xfId="5" applyNumberFormat="1" applyFont="1" applyFill="1" applyBorder="1" applyAlignment="1" applyProtection="1">
      <alignment vertical="center"/>
      <protection locked="0"/>
    </xf>
    <xf numFmtId="164" fontId="6" fillId="10" borderId="98" xfId="5" applyNumberFormat="1" applyFont="1" applyFill="1" applyBorder="1" applyAlignment="1" applyProtection="1">
      <alignment vertical="center"/>
      <protection locked="0"/>
    </xf>
    <xf numFmtId="164" fontId="35" fillId="10" borderId="96" xfId="5" applyNumberFormat="1" applyFont="1" applyFill="1" applyBorder="1" applyAlignment="1" applyProtection="1">
      <alignment vertical="center"/>
      <protection locked="0"/>
    </xf>
    <xf numFmtId="164" fontId="6" fillId="10" borderId="108" xfId="5" applyNumberFormat="1" applyFont="1" applyFill="1" applyBorder="1" applyProtection="1">
      <protection locked="0"/>
    </xf>
    <xf numFmtId="164" fontId="6" fillId="10" borderId="109" xfId="5" applyNumberFormat="1" applyFont="1" applyFill="1" applyBorder="1" applyProtection="1">
      <protection locked="0"/>
    </xf>
    <xf numFmtId="164" fontId="6" fillId="10" borderId="110" xfId="5" applyNumberFormat="1" applyFont="1" applyFill="1" applyBorder="1" applyProtection="1">
      <protection locked="0"/>
    </xf>
    <xf numFmtId="164" fontId="6" fillId="10" borderId="102" xfId="5" applyNumberFormat="1" applyFont="1" applyFill="1" applyBorder="1" applyProtection="1">
      <protection locked="0"/>
    </xf>
    <xf numFmtId="164" fontId="6" fillId="10" borderId="103" xfId="5" applyNumberFormat="1" applyFont="1" applyFill="1" applyBorder="1" applyProtection="1">
      <protection locked="0"/>
    </xf>
    <xf numFmtId="164" fontId="6" fillId="10" borderId="104" xfId="5" applyNumberFormat="1" applyFont="1" applyFill="1" applyBorder="1" applyProtection="1">
      <protection locked="0"/>
    </xf>
    <xf numFmtId="164" fontId="6" fillId="10" borderId="99" xfId="5" applyNumberFormat="1" applyFont="1" applyFill="1" applyBorder="1" applyProtection="1">
      <protection locked="0"/>
    </xf>
    <xf numFmtId="164" fontId="6" fillId="10" borderId="0" xfId="5" applyNumberFormat="1" applyFont="1" applyFill="1" applyBorder="1" applyProtection="1">
      <protection locked="0"/>
    </xf>
    <xf numFmtId="164" fontId="6" fillId="10" borderId="100" xfId="5" applyNumberFormat="1" applyFont="1" applyFill="1" applyBorder="1" applyProtection="1">
      <protection locked="0"/>
    </xf>
    <xf numFmtId="168" fontId="6" fillId="10" borderId="102" xfId="7" applyNumberFormat="1" applyFont="1" applyFill="1" applyBorder="1" applyProtection="1">
      <protection locked="0"/>
    </xf>
    <xf numFmtId="168" fontId="6" fillId="10" borderId="99" xfId="7" applyNumberFormat="1" applyFont="1" applyFill="1" applyBorder="1" applyProtection="1">
      <protection locked="0"/>
    </xf>
    <xf numFmtId="168" fontId="6" fillId="13" borderId="99" xfId="7" applyNumberFormat="1" applyFont="1" applyFill="1" applyBorder="1" applyProtection="1">
      <protection locked="0"/>
    </xf>
    <xf numFmtId="168" fontId="6" fillId="13" borderId="108" xfId="7" applyNumberFormat="1" applyFont="1" applyFill="1" applyBorder="1" applyProtection="1">
      <protection locked="0"/>
    </xf>
    <xf numFmtId="0" fontId="18" fillId="0" borderId="41" xfId="0" applyFont="1" applyBorder="1" applyAlignment="1">
      <alignment horizontal="left" vertical="top"/>
    </xf>
    <xf numFmtId="0" fontId="7" fillId="0" borderId="0" xfId="0" applyFont="1" applyAlignment="1">
      <alignment horizontal="left" vertical="top"/>
    </xf>
    <xf numFmtId="0" fontId="39" fillId="0" borderId="0" xfId="4" applyFont="1"/>
    <xf numFmtId="0" fontId="28" fillId="2" borderId="0" xfId="0" applyFont="1" applyFill="1" applyAlignment="1">
      <alignment vertical="top"/>
    </xf>
    <xf numFmtId="0" fontId="40" fillId="2" borderId="0" xfId="0" applyFont="1" applyFill="1" applyAlignment="1">
      <alignment vertical="top"/>
    </xf>
    <xf numFmtId="0" fontId="17" fillId="0" borderId="73" xfId="0" applyFont="1" applyBorder="1" applyAlignment="1" applyProtection="1">
      <alignment vertical="top"/>
      <protection locked="0"/>
    </xf>
    <xf numFmtId="0" fontId="17" fillId="4" borderId="22" xfId="0" applyFont="1" applyFill="1" applyBorder="1" applyAlignment="1">
      <alignment vertical="top"/>
    </xf>
    <xf numFmtId="0" fontId="17" fillId="4" borderId="0" xfId="0" applyFont="1" applyFill="1" applyAlignment="1">
      <alignment vertical="top"/>
    </xf>
    <xf numFmtId="0" fontId="7" fillId="4" borderId="0" xfId="0" applyFont="1" applyFill="1" applyAlignment="1">
      <alignment vertical="top"/>
    </xf>
    <xf numFmtId="0" fontId="43" fillId="4" borderId="84" xfId="3" applyFont="1" applyFill="1" applyBorder="1" applyAlignment="1" applyProtection="1">
      <alignment vertical="center"/>
    </xf>
    <xf numFmtId="0" fontId="43" fillId="4" borderId="0" xfId="3" applyFont="1" applyFill="1" applyBorder="1" applyAlignment="1" applyProtection="1">
      <alignment vertical="center"/>
    </xf>
    <xf numFmtId="0" fontId="25" fillId="0" borderId="0" xfId="0" applyFont="1" applyAlignment="1">
      <alignment vertical="top"/>
    </xf>
    <xf numFmtId="0" fontId="17" fillId="4" borderId="79" xfId="0" applyFont="1" applyFill="1" applyBorder="1" applyAlignment="1" applyProtection="1">
      <alignment vertical="top"/>
      <protection locked="0"/>
    </xf>
    <xf numFmtId="0" fontId="17" fillId="4" borderId="80" xfId="0" applyFont="1" applyFill="1" applyBorder="1" applyAlignment="1" applyProtection="1">
      <alignment vertical="top"/>
      <protection locked="0"/>
    </xf>
    <xf numFmtId="0" fontId="17" fillId="4" borderId="81" xfId="0" applyFont="1" applyFill="1" applyBorder="1" applyAlignment="1" applyProtection="1">
      <alignment vertical="top"/>
      <protection locked="0"/>
    </xf>
    <xf numFmtId="0" fontId="17" fillId="4" borderId="84" xfId="0" applyFont="1" applyFill="1" applyBorder="1" applyAlignment="1" applyProtection="1">
      <alignment vertical="top"/>
      <protection locked="0"/>
    </xf>
    <xf numFmtId="0" fontId="17" fillId="4" borderId="0" xfId="0" applyFont="1" applyFill="1" applyAlignment="1" applyProtection="1">
      <alignment vertical="top"/>
      <protection locked="0"/>
    </xf>
    <xf numFmtId="0" fontId="17" fillId="4" borderId="83" xfId="0" applyFont="1" applyFill="1" applyBorder="1" applyAlignment="1" applyProtection="1">
      <alignment vertical="top"/>
      <protection locked="0"/>
    </xf>
    <xf numFmtId="0" fontId="45" fillId="0" borderId="0" xfId="0" applyFont="1" applyAlignment="1">
      <alignment vertical="top"/>
    </xf>
    <xf numFmtId="0" fontId="47" fillId="0" borderId="0" xfId="0" applyFont="1" applyAlignment="1">
      <alignment horizontal="left"/>
    </xf>
    <xf numFmtId="0" fontId="40" fillId="8" borderId="0" xfId="0" applyFont="1" applyFill="1" applyAlignment="1">
      <alignment vertical="top"/>
    </xf>
    <xf numFmtId="0" fontId="17" fillId="8" borderId="0" xfId="0" applyFont="1" applyFill="1" applyAlignment="1">
      <alignment vertical="top"/>
    </xf>
    <xf numFmtId="0" fontId="7" fillId="0" borderId="80" xfId="0" applyFont="1" applyBorder="1" applyAlignment="1">
      <alignment vertical="top"/>
    </xf>
    <xf numFmtId="49" fontId="9" fillId="2" borderId="0" xfId="0" applyNumberFormat="1" applyFont="1" applyFill="1" applyAlignment="1">
      <alignment horizontal="center" vertical="center" textRotation="90" wrapText="1"/>
    </xf>
    <xf numFmtId="0" fontId="28" fillId="2" borderId="83" xfId="0" applyFont="1" applyFill="1" applyBorder="1" applyAlignment="1">
      <alignment vertical="top"/>
    </xf>
    <xf numFmtId="0" fontId="52" fillId="2" borderId="5" xfId="0" applyFont="1" applyFill="1" applyBorder="1" applyAlignment="1">
      <alignment vertical="top"/>
    </xf>
    <xf numFmtId="0" fontId="53" fillId="2" borderId="0" xfId="0" applyFont="1" applyFill="1" applyAlignment="1">
      <alignment vertical="top"/>
    </xf>
    <xf numFmtId="0" fontId="51" fillId="4" borderId="0" xfId="0" applyFont="1" applyFill="1" applyAlignment="1">
      <alignment vertical="top"/>
    </xf>
    <xf numFmtId="0" fontId="23" fillId="0" borderId="14" xfId="0" applyFont="1" applyBorder="1" applyAlignment="1">
      <alignment horizontal="center" vertical="top"/>
    </xf>
    <xf numFmtId="0" fontId="51" fillId="4" borderId="3" xfId="0" applyFont="1" applyFill="1" applyBorder="1" applyAlignment="1">
      <alignment vertical="top"/>
    </xf>
    <xf numFmtId="0" fontId="23" fillId="4" borderId="0" xfId="0" applyFont="1" applyFill="1" applyAlignment="1">
      <alignment vertical="top"/>
    </xf>
    <xf numFmtId="0" fontId="17" fillId="0" borderId="14" xfId="0" applyFont="1" applyBorder="1" applyAlignment="1">
      <alignment vertical="top"/>
    </xf>
    <xf numFmtId="0" fontId="18" fillId="0" borderId="26" xfId="0" applyFont="1" applyBorder="1" applyAlignment="1">
      <alignment vertical="top" wrapText="1"/>
    </xf>
    <xf numFmtId="0" fontId="23" fillId="0" borderId="14" xfId="0" applyFont="1" applyBorder="1" applyAlignment="1">
      <alignment vertical="top"/>
    </xf>
    <xf numFmtId="49" fontId="18" fillId="3" borderId="0" xfId="0" applyNumberFormat="1" applyFont="1" applyFill="1" applyAlignment="1">
      <alignment vertical="center" textRotation="90" wrapText="1"/>
    </xf>
    <xf numFmtId="0" fontId="7" fillId="3" borderId="0" xfId="0" applyFont="1" applyFill="1" applyAlignment="1">
      <alignment vertical="top"/>
    </xf>
    <xf numFmtId="0" fontId="7" fillId="0" borderId="26" xfId="0" applyFont="1" applyBorder="1" applyAlignment="1">
      <alignment horizontal="left" vertical="top" wrapText="1"/>
    </xf>
    <xf numFmtId="0" fontId="18" fillId="4" borderId="120" xfId="0" applyFont="1" applyFill="1" applyBorder="1" applyAlignment="1">
      <alignment vertical="top" wrapText="1"/>
    </xf>
    <xf numFmtId="0" fontId="7" fillId="4" borderId="121" xfId="0" applyFont="1" applyFill="1" applyBorder="1" applyAlignment="1">
      <alignment vertical="top"/>
    </xf>
    <xf numFmtId="0" fontId="18" fillId="4" borderId="0" xfId="0" applyFont="1" applyFill="1" applyAlignment="1">
      <alignment vertical="top" wrapText="1"/>
    </xf>
    <xf numFmtId="0" fontId="14" fillId="0" borderId="0" xfId="0" applyFont="1" applyAlignment="1">
      <alignment vertical="top" wrapText="1"/>
    </xf>
    <xf numFmtId="0" fontId="7" fillId="0" borderId="0" xfId="0" applyFont="1" applyAlignment="1">
      <alignment horizontal="center" vertical="top"/>
    </xf>
    <xf numFmtId="0" fontId="18" fillId="0" borderId="0" xfId="0" applyFont="1" applyAlignment="1">
      <alignment horizontal="center" vertical="top"/>
    </xf>
    <xf numFmtId="0" fontId="6" fillId="0" borderId="0" xfId="0" applyFont="1" applyAlignment="1">
      <alignment horizontal="center"/>
    </xf>
    <xf numFmtId="0" fontId="17" fillId="0" borderId="17" xfId="0" applyFont="1" applyBorder="1" applyAlignment="1">
      <alignment vertical="top"/>
    </xf>
    <xf numFmtId="0" fontId="59" fillId="0" borderId="43" xfId="0" applyFont="1" applyBorder="1" applyAlignment="1">
      <alignment horizontal="left" vertical="top"/>
    </xf>
    <xf numFmtId="0" fontId="59" fillId="0" borderId="44" xfId="0" applyFont="1" applyBorder="1" applyAlignment="1">
      <alignment horizontal="left" vertical="top"/>
    </xf>
    <xf numFmtId="0" fontId="18" fillId="0" borderId="42" xfId="0" applyFont="1" applyBorder="1" applyAlignment="1">
      <alignment horizontal="left" vertical="top"/>
    </xf>
    <xf numFmtId="0" fontId="18" fillId="0" borderId="0" xfId="0" applyFont="1" applyAlignment="1">
      <alignment horizontal="left" vertical="top"/>
    </xf>
    <xf numFmtId="0" fontId="59" fillId="0" borderId="55" xfId="0" applyFont="1" applyBorder="1" applyAlignment="1">
      <alignment horizontal="left" vertical="top"/>
    </xf>
    <xf numFmtId="0" fontId="18" fillId="0" borderId="0" xfId="0" applyFont="1" applyAlignment="1">
      <alignment vertical="top"/>
    </xf>
    <xf numFmtId="0" fontId="17" fillId="0" borderId="178" xfId="0" applyFont="1" applyBorder="1" applyAlignment="1" applyProtection="1">
      <alignment vertical="top"/>
      <protection locked="0"/>
    </xf>
    <xf numFmtId="0" fontId="17" fillId="0" borderId="179" xfId="0" applyFont="1" applyBorder="1" applyAlignment="1" applyProtection="1">
      <alignment vertical="top"/>
      <protection locked="0"/>
    </xf>
    <xf numFmtId="0" fontId="17" fillId="0" borderId="180" xfId="0" applyFont="1" applyBorder="1" applyAlignment="1" applyProtection="1">
      <alignment vertical="top"/>
      <protection locked="0"/>
    </xf>
    <xf numFmtId="0" fontId="23" fillId="0" borderId="178" xfId="0" applyFont="1" applyBorder="1" applyAlignment="1" applyProtection="1">
      <alignment vertical="top"/>
      <protection locked="0"/>
    </xf>
    <xf numFmtId="0" fontId="23" fillId="0" borderId="180" xfId="0" applyFont="1" applyBorder="1" applyAlignment="1" applyProtection="1">
      <alignment vertical="top"/>
      <protection locked="0"/>
    </xf>
    <xf numFmtId="0" fontId="59" fillId="0" borderId="0" xfId="0" applyFont="1" applyAlignment="1">
      <alignment horizontal="left" vertical="top"/>
    </xf>
    <xf numFmtId="0" fontId="59" fillId="0" borderId="42" xfId="0" applyFont="1" applyBorder="1" applyAlignment="1">
      <alignment horizontal="left" vertical="top"/>
    </xf>
    <xf numFmtId="0" fontId="59" fillId="0" borderId="58" xfId="0" applyFont="1" applyBorder="1" applyAlignment="1">
      <alignment horizontal="left" vertical="top"/>
    </xf>
    <xf numFmtId="0" fontId="27" fillId="0" borderId="12" xfId="0" applyFont="1" applyBorder="1" applyAlignment="1">
      <alignment horizontal="left" vertical="top"/>
    </xf>
    <xf numFmtId="0" fontId="59" fillId="0" borderId="29" xfId="0" applyFont="1" applyBorder="1" applyAlignment="1">
      <alignment horizontal="left" vertical="top"/>
    </xf>
    <xf numFmtId="0" fontId="59" fillId="0" borderId="66" xfId="0" applyFont="1" applyBorder="1" applyAlignment="1">
      <alignment horizontal="left" vertical="top"/>
    </xf>
    <xf numFmtId="0" fontId="7" fillId="0" borderId="62" xfId="0" applyFont="1" applyBorder="1" applyAlignment="1">
      <alignment vertical="top"/>
    </xf>
    <xf numFmtId="0" fontId="66" fillId="0" borderId="0" xfId="0" applyFont="1" applyAlignment="1">
      <alignment vertical="top"/>
    </xf>
    <xf numFmtId="0" fontId="66" fillId="0" borderId="0" xfId="0" applyFont="1" applyAlignment="1">
      <alignment horizontal="center" vertical="top"/>
    </xf>
    <xf numFmtId="0" fontId="64" fillId="3" borderId="0" xfId="0" applyFont="1" applyFill="1" applyAlignment="1">
      <alignment vertical="top"/>
    </xf>
    <xf numFmtId="0" fontId="17" fillId="4" borderId="7" xfId="0" applyFont="1" applyFill="1" applyBorder="1" applyAlignment="1">
      <alignment vertical="top"/>
    </xf>
    <xf numFmtId="0" fontId="17" fillId="4" borderId="123" xfId="0" applyFont="1" applyFill="1" applyBorder="1" applyAlignment="1">
      <alignment vertical="top"/>
    </xf>
    <xf numFmtId="0" fontId="8" fillId="0" borderId="92" xfId="0" applyFont="1" applyBorder="1" applyAlignment="1">
      <alignment horizontal="left" vertical="top"/>
    </xf>
    <xf numFmtId="0" fontId="69" fillId="0" borderId="0" xfId="0" applyFont="1" applyAlignment="1">
      <alignment vertical="top"/>
    </xf>
    <xf numFmtId="0" fontId="69" fillId="0" borderId="0" xfId="0" applyFont="1" applyAlignment="1">
      <alignment vertical="center"/>
    </xf>
    <xf numFmtId="0" fontId="69" fillId="0" borderId="0" xfId="0" applyFont="1"/>
    <xf numFmtId="0" fontId="12" fillId="0" borderId="130" xfId="3" applyBorder="1" applyAlignment="1" applyProtection="1">
      <alignment vertical="center" wrapText="1"/>
      <protection locked="0"/>
    </xf>
    <xf numFmtId="0" fontId="69" fillId="0" borderId="0" xfId="0" applyFont="1" applyAlignment="1">
      <alignment horizontal="left"/>
    </xf>
    <xf numFmtId="0" fontId="69" fillId="0" borderId="130" xfId="0" applyFont="1" applyBorder="1" applyAlignment="1">
      <alignment horizontal="left"/>
    </xf>
    <xf numFmtId="0" fontId="26" fillId="0" borderId="88" xfId="0" applyFont="1" applyBorder="1" applyAlignment="1">
      <alignment horizontal="center" vertical="top"/>
    </xf>
    <xf numFmtId="0" fontId="40" fillId="0" borderId="88" xfId="0" applyFont="1" applyBorder="1" applyAlignment="1">
      <alignment horizontal="center" vertical="top"/>
    </xf>
    <xf numFmtId="0" fontId="25" fillId="0" borderId="88" xfId="0" applyFont="1" applyBorder="1" applyAlignment="1">
      <alignment horizontal="center" vertical="top"/>
    </xf>
    <xf numFmtId="0" fontId="80" fillId="0" borderId="0" xfId="0" applyFont="1" applyAlignment="1">
      <alignment vertical="top" wrapText="1"/>
    </xf>
    <xf numFmtId="0" fontId="69" fillId="0" borderId="0" xfId="0" applyFont="1" applyAlignment="1">
      <alignment horizontal="center" vertical="top" wrapText="1"/>
    </xf>
    <xf numFmtId="0" fontId="81" fillId="0" borderId="0" xfId="9" applyFont="1" applyAlignment="1">
      <alignment vertical="top"/>
    </xf>
    <xf numFmtId="0" fontId="82" fillId="0" borderId="0" xfId="9" applyFont="1" applyAlignment="1">
      <alignment vertical="top"/>
    </xf>
    <xf numFmtId="0" fontId="71" fillId="2" borderId="0" xfId="9" applyFont="1" applyFill="1" applyAlignment="1">
      <alignment vertical="top"/>
    </xf>
    <xf numFmtId="0" fontId="84" fillId="0" borderId="0" xfId="4" applyFont="1" applyAlignment="1">
      <alignment vertical="top" wrapText="1"/>
    </xf>
    <xf numFmtId="0" fontId="80" fillId="4" borderId="1" xfId="9" applyFont="1" applyFill="1" applyBorder="1" applyAlignment="1">
      <alignment vertical="top"/>
    </xf>
    <xf numFmtId="0" fontId="80" fillId="4" borderId="0" xfId="9" applyFont="1" applyFill="1" applyAlignment="1">
      <alignment vertical="top"/>
    </xf>
    <xf numFmtId="0" fontId="80" fillId="4" borderId="1" xfId="9" applyFont="1" applyFill="1" applyBorder="1" applyAlignment="1">
      <alignment horizontal="left" vertical="top"/>
    </xf>
    <xf numFmtId="0" fontId="80" fillId="4" borderId="2" xfId="9" applyFont="1" applyFill="1" applyBorder="1" applyAlignment="1">
      <alignment horizontal="left" vertical="top"/>
    </xf>
    <xf numFmtId="0" fontId="71" fillId="3" borderId="0" xfId="4" applyFont="1" applyFill="1" applyAlignment="1">
      <alignment horizontal="left" vertical="top"/>
    </xf>
    <xf numFmtId="0" fontId="71" fillId="3" borderId="2" xfId="4" applyFont="1" applyFill="1" applyBorder="1" applyAlignment="1">
      <alignment horizontal="left" vertical="top"/>
    </xf>
    <xf numFmtId="0" fontId="69" fillId="0" borderId="0" xfId="4" applyFont="1" applyAlignment="1">
      <alignment vertical="top"/>
    </xf>
    <xf numFmtId="0" fontId="69" fillId="4" borderId="0" xfId="4" applyFont="1" applyFill="1" applyAlignment="1">
      <alignment vertical="top"/>
    </xf>
    <xf numFmtId="164" fontId="80" fillId="4" borderId="0" xfId="10" applyNumberFormat="1" applyFont="1" applyFill="1" applyAlignment="1">
      <alignment vertical="top"/>
    </xf>
    <xf numFmtId="164" fontId="80" fillId="4" borderId="1" xfId="10" applyNumberFormat="1" applyFont="1" applyFill="1" applyBorder="1" applyAlignment="1">
      <alignment vertical="top"/>
    </xf>
    <xf numFmtId="164" fontId="80" fillId="4" borderId="2" xfId="10" applyNumberFormat="1" applyFont="1" applyFill="1" applyBorder="1" applyAlignment="1">
      <alignment vertical="top"/>
    </xf>
    <xf numFmtId="0" fontId="71" fillId="3" borderId="0" xfId="4" applyFont="1" applyFill="1" applyAlignment="1">
      <alignment horizontal="center" vertical="top"/>
    </xf>
    <xf numFmtId="0" fontId="85" fillId="0" borderId="0" xfId="9" applyFont="1" applyAlignment="1">
      <alignment horizontal="left" vertical="top" wrapText="1"/>
    </xf>
    <xf numFmtId="164" fontId="86" fillId="0" borderId="0" xfId="9" applyNumberFormat="1" applyFont="1" applyAlignment="1">
      <alignment vertical="center" wrapText="1"/>
    </xf>
    <xf numFmtId="0" fontId="87" fillId="0" borderId="0" xfId="9" applyFont="1" applyAlignment="1">
      <alignment vertical="top"/>
    </xf>
    <xf numFmtId="164" fontId="69" fillId="0" borderId="0" xfId="10" applyNumberFormat="1" applyFont="1" applyAlignment="1">
      <alignment vertical="top"/>
    </xf>
    <xf numFmtId="164" fontId="69" fillId="0" borderId="1" xfId="10" applyNumberFormat="1" applyFont="1" applyBorder="1" applyAlignment="1">
      <alignment vertical="top"/>
    </xf>
    <xf numFmtId="164" fontId="69" fillId="0" borderId="2" xfId="10" applyNumberFormat="1" applyFont="1" applyBorder="1" applyAlignment="1">
      <alignment vertical="top"/>
    </xf>
    <xf numFmtId="0" fontId="88" fillId="0" borderId="0" xfId="9" applyFont="1" applyAlignment="1">
      <alignment horizontal="left" vertical="top" wrapText="1"/>
    </xf>
    <xf numFmtId="164" fontId="80" fillId="0" borderId="0" xfId="10" applyNumberFormat="1" applyFont="1" applyAlignment="1">
      <alignment vertical="top"/>
    </xf>
    <xf numFmtId="164" fontId="80" fillId="0" borderId="1" xfId="10" applyNumberFormat="1" applyFont="1" applyBorder="1" applyAlignment="1">
      <alignment vertical="top"/>
    </xf>
    <xf numFmtId="164" fontId="80" fillId="0" borderId="2" xfId="10" applyNumberFormat="1" applyFont="1" applyBorder="1" applyAlignment="1">
      <alignment vertical="top"/>
    </xf>
    <xf numFmtId="0" fontId="71" fillId="3" borderId="0" xfId="9" applyFont="1" applyFill="1" applyAlignment="1">
      <alignment vertical="top"/>
    </xf>
    <xf numFmtId="0" fontId="85" fillId="0" borderId="0" xfId="9" applyFont="1" applyAlignment="1">
      <alignment horizontal="center" vertical="center" wrapText="1"/>
    </xf>
    <xf numFmtId="0" fontId="79" fillId="4" borderId="1" xfId="9" applyFont="1" applyFill="1" applyBorder="1" applyAlignment="1">
      <alignment vertical="top"/>
    </xf>
    <xf numFmtId="9" fontId="74" fillId="4" borderId="9" xfId="9" applyNumberFormat="1" applyFont="1" applyFill="1" applyBorder="1" applyAlignment="1">
      <alignment vertical="top"/>
    </xf>
    <xf numFmtId="165" fontId="74" fillId="4" borderId="4" xfId="6" applyNumberFormat="1" applyFont="1" applyFill="1" applyBorder="1" applyAlignment="1">
      <alignment vertical="top"/>
    </xf>
    <xf numFmtId="10" fontId="74" fillId="4" borderId="6" xfId="9" applyNumberFormat="1" applyFont="1" applyFill="1" applyBorder="1" applyAlignment="1">
      <alignment vertical="top"/>
    </xf>
    <xf numFmtId="10" fontId="74" fillId="4" borderId="51" xfId="9" applyNumberFormat="1" applyFont="1" applyFill="1" applyBorder="1" applyAlignment="1">
      <alignment vertical="top"/>
    </xf>
    <xf numFmtId="10" fontId="74" fillId="4" borderId="156" xfId="9" applyNumberFormat="1" applyFont="1" applyFill="1" applyBorder="1" applyAlignment="1">
      <alignment vertical="top"/>
    </xf>
    <xf numFmtId="10" fontId="74" fillId="4" borderId="157" xfId="9" applyNumberFormat="1" applyFont="1" applyFill="1" applyBorder="1" applyAlignment="1">
      <alignment vertical="top"/>
    </xf>
    <xf numFmtId="165" fontId="90" fillId="4" borderId="1" xfId="9" applyNumberFormat="1" applyFont="1" applyFill="1" applyBorder="1" applyAlignment="1">
      <alignment vertical="top"/>
    </xf>
    <xf numFmtId="165" fontId="74" fillId="4" borderId="1" xfId="9" applyNumberFormat="1" applyFont="1" applyFill="1" applyBorder="1" applyAlignment="1">
      <alignment vertical="top"/>
    </xf>
    <xf numFmtId="9" fontId="74" fillId="4" borderId="1" xfId="9" applyNumberFormat="1" applyFont="1" applyFill="1" applyBorder="1" applyAlignment="1">
      <alignment vertical="top"/>
    </xf>
    <xf numFmtId="10" fontId="74" fillId="4" borderId="165" xfId="9" applyNumberFormat="1" applyFont="1" applyFill="1" applyBorder="1" applyAlignment="1">
      <alignment vertical="top"/>
    </xf>
    <xf numFmtId="165" fontId="90" fillId="0" borderId="0" xfId="9" applyNumberFormat="1" applyFont="1" applyAlignment="1">
      <alignment vertical="top"/>
    </xf>
    <xf numFmtId="0" fontId="71" fillId="0" borderId="0" xfId="9" applyFont="1" applyAlignment="1">
      <alignment vertical="top"/>
    </xf>
    <xf numFmtId="0" fontId="93" fillId="0" borderId="0" xfId="9" applyFont="1" applyAlignment="1">
      <alignment horizontal="left" vertical="top" wrapText="1"/>
    </xf>
    <xf numFmtId="0" fontId="95" fillId="0" borderId="0" xfId="9" applyFont="1" applyAlignment="1" applyProtection="1">
      <alignment horizontal="left" vertical="top"/>
      <protection locked="0"/>
    </xf>
    <xf numFmtId="0" fontId="69" fillId="0" borderId="0" xfId="9" applyFont="1" applyAlignment="1">
      <alignment vertical="top" wrapText="1"/>
    </xf>
    <xf numFmtId="0" fontId="69" fillId="0" borderId="3" xfId="9" applyFont="1" applyBorder="1" applyAlignment="1">
      <alignment vertical="top" wrapText="1"/>
    </xf>
    <xf numFmtId="0" fontId="95" fillId="0" borderId="0" xfId="9" applyFont="1" applyAlignment="1" applyProtection="1">
      <alignment vertical="top"/>
      <protection locked="0"/>
    </xf>
    <xf numFmtId="0" fontId="69" fillId="0" borderId="0" xfId="9" applyFont="1" applyAlignment="1" applyProtection="1">
      <alignment vertical="top" wrapText="1"/>
      <protection locked="0"/>
    </xf>
    <xf numFmtId="0" fontId="95" fillId="0" borderId="0" xfId="9" applyFont="1" applyAlignment="1" applyProtection="1">
      <alignment vertical="top" wrapText="1"/>
      <protection locked="0"/>
    </xf>
    <xf numFmtId="0" fontId="69" fillId="0" borderId="0" xfId="9" applyFont="1" applyAlignment="1" applyProtection="1">
      <alignment horizontal="left" vertical="top" wrapText="1"/>
      <protection locked="0"/>
    </xf>
    <xf numFmtId="0" fontId="94" fillId="0" borderId="0" xfId="9" applyFont="1" applyAlignment="1" applyProtection="1">
      <alignment vertical="top" wrapText="1"/>
      <protection locked="0"/>
    </xf>
    <xf numFmtId="0" fontId="69" fillId="0" borderId="0" xfId="9" applyFont="1" applyAlignment="1">
      <alignment vertical="top"/>
    </xf>
    <xf numFmtId="0" fontId="9" fillId="0" borderId="64" xfId="0" applyFont="1" applyBorder="1" applyAlignment="1">
      <alignment horizontal="center" vertical="top"/>
    </xf>
    <xf numFmtId="0" fontId="9" fillId="0" borderId="42" xfId="0" applyFont="1" applyBorder="1" applyAlignment="1">
      <alignment horizontal="center" vertical="top"/>
    </xf>
    <xf numFmtId="0" fontId="9" fillId="0" borderId="0" xfId="0" applyFont="1" applyAlignment="1">
      <alignment horizontal="center" vertical="top"/>
    </xf>
    <xf numFmtId="0" fontId="10" fillId="0" borderId="0" xfId="0" applyFont="1" applyAlignment="1">
      <alignment horizontal="center"/>
    </xf>
    <xf numFmtId="0" fontId="9" fillId="0" borderId="12" xfId="0" applyFont="1" applyBorder="1" applyAlignment="1">
      <alignment horizontal="center" vertical="top"/>
    </xf>
    <xf numFmtId="0" fontId="9" fillId="0" borderId="0" xfId="0" applyFont="1" applyAlignment="1">
      <alignment horizontal="left" vertical="top"/>
    </xf>
    <xf numFmtId="0" fontId="11" fillId="0" borderId="0" xfId="0" applyFont="1" applyAlignment="1">
      <alignment horizontal="center" vertical="top"/>
    </xf>
    <xf numFmtId="0" fontId="28" fillId="0" borderId="42" xfId="0" applyFont="1" applyBorder="1" applyAlignment="1">
      <alignment horizontal="center" vertical="top"/>
    </xf>
    <xf numFmtId="0" fontId="68" fillId="0" borderId="42" xfId="0" applyFont="1" applyBorder="1" applyAlignment="1">
      <alignment horizontal="center" vertical="top"/>
    </xf>
    <xf numFmtId="0" fontId="9" fillId="0" borderId="62" xfId="0" applyFont="1" applyBorder="1" applyAlignment="1">
      <alignment horizontal="center" vertical="top"/>
    </xf>
    <xf numFmtId="0" fontId="9" fillId="0" borderId="198" xfId="0" applyFont="1" applyBorder="1" applyAlignment="1">
      <alignment horizontal="center" vertical="top"/>
    </xf>
    <xf numFmtId="0" fontId="9" fillId="0" borderId="41" xfId="0" applyFont="1" applyBorder="1" applyAlignment="1">
      <alignment horizontal="center" vertical="top"/>
    </xf>
    <xf numFmtId="0" fontId="9" fillId="0" borderId="39" xfId="0" applyFont="1" applyBorder="1" applyAlignment="1">
      <alignment horizontal="center" vertical="top"/>
    </xf>
    <xf numFmtId="0" fontId="7" fillId="0" borderId="0" xfId="0" applyFont="1" applyAlignment="1">
      <alignment vertical="top" wrapText="1"/>
    </xf>
    <xf numFmtId="0" fontId="6" fillId="3" borderId="0" xfId="0" applyFont="1" applyFill="1"/>
    <xf numFmtId="0" fontId="6" fillId="0" borderId="0" xfId="0" applyFont="1" applyAlignment="1">
      <alignment wrapText="1"/>
    </xf>
    <xf numFmtId="0" fontId="7" fillId="0" borderId="0" xfId="0" applyFont="1" applyAlignment="1">
      <alignment horizontal="left"/>
    </xf>
    <xf numFmtId="0" fontId="11" fillId="0" borderId="0" xfId="0" applyFont="1" applyAlignment="1">
      <alignment vertical="top"/>
    </xf>
    <xf numFmtId="0" fontId="6" fillId="0" borderId="0" xfId="0" applyFont="1" applyAlignment="1">
      <alignment vertical="top"/>
    </xf>
    <xf numFmtId="0" fontId="7" fillId="0" borderId="25" xfId="0" applyFont="1" applyBorder="1" applyAlignment="1">
      <alignment vertical="top" wrapText="1"/>
    </xf>
    <xf numFmtId="0" fontId="13" fillId="0" borderId="25" xfId="3" applyFont="1" applyFill="1" applyBorder="1" applyAlignment="1" applyProtection="1">
      <alignment horizontal="left" vertical="top" wrapText="1"/>
      <protection locked="0"/>
    </xf>
    <xf numFmtId="0" fontId="13" fillId="0" borderId="26" xfId="3" applyFont="1" applyFill="1" applyBorder="1" applyAlignment="1" applyProtection="1">
      <alignment horizontal="left" vertical="top" wrapText="1"/>
      <protection locked="0"/>
    </xf>
    <xf numFmtId="0" fontId="69" fillId="0" borderId="23" xfId="0" applyFont="1" applyBorder="1" applyAlignment="1">
      <alignment horizontal="left" wrapText="1"/>
    </xf>
    <xf numFmtId="0" fontId="69" fillId="0" borderId="0" xfId="0" applyFont="1" applyAlignment="1">
      <alignment horizontal="left" vertical="top" wrapText="1"/>
    </xf>
    <xf numFmtId="0" fontId="69" fillId="0" borderId="26" xfId="0" applyFont="1" applyBorder="1" applyAlignment="1">
      <alignment horizontal="left" vertical="top" wrapText="1"/>
    </xf>
    <xf numFmtId="0" fontId="69" fillId="0" borderId="25" xfId="0" applyFont="1" applyBorder="1" applyAlignment="1">
      <alignment horizontal="center" vertical="top" wrapText="1"/>
    </xf>
    <xf numFmtId="0" fontId="69" fillId="0" borderId="26" xfId="0" applyFont="1" applyBorder="1" applyAlignment="1">
      <alignment horizontal="center" vertical="top" wrapText="1"/>
    </xf>
    <xf numFmtId="0" fontId="69" fillId="0" borderId="25" xfId="0" applyFont="1" applyBorder="1" applyAlignment="1">
      <alignment horizontal="left" vertical="top" wrapText="1"/>
    </xf>
    <xf numFmtId="0" fontId="12" fillId="0" borderId="207" xfId="3" applyBorder="1" applyAlignment="1">
      <alignment horizontal="left" vertical="top" wrapText="1"/>
    </xf>
    <xf numFmtId="0" fontId="7" fillId="0" borderId="25" xfId="0" applyFont="1" applyBorder="1" applyAlignment="1">
      <alignment horizontal="left" vertical="top" wrapText="1"/>
    </xf>
    <xf numFmtId="0" fontId="7" fillId="0" borderId="0" xfId="0" applyFont="1" applyAlignment="1">
      <alignment horizontal="left" vertical="top" wrapText="1"/>
    </xf>
    <xf numFmtId="0" fontId="12" fillId="0" borderId="26" xfId="3" applyFill="1" applyBorder="1" applyAlignment="1" applyProtection="1">
      <alignment horizontal="center" vertical="top" wrapText="1"/>
      <protection locked="0"/>
    </xf>
    <xf numFmtId="0" fontId="12" fillId="0" borderId="26" xfId="3" applyBorder="1" applyAlignment="1" applyProtection="1">
      <alignment horizontal="center" vertical="top" wrapText="1"/>
      <protection locked="0"/>
    </xf>
    <xf numFmtId="0" fontId="12" fillId="0" borderId="0" xfId="3" applyAlignment="1">
      <alignment horizontal="center" vertical="top" wrapText="1"/>
    </xf>
    <xf numFmtId="0" fontId="80" fillId="0" borderId="0" xfId="0" applyFont="1" applyAlignment="1">
      <alignment horizontal="left" vertical="top" wrapText="1"/>
    </xf>
    <xf numFmtId="0" fontId="13" fillId="0" borderId="25" xfId="0" applyFont="1" applyBorder="1" applyAlignment="1">
      <alignment horizontal="left" vertical="top" wrapText="1"/>
    </xf>
    <xf numFmtId="0" fontId="9" fillId="2" borderId="0" xfId="0" applyFont="1" applyFill="1" applyAlignment="1">
      <alignment vertical="top"/>
    </xf>
    <xf numFmtId="0" fontId="9" fillId="0" borderId="0" xfId="0" applyFont="1" applyAlignment="1">
      <alignment vertical="top"/>
    </xf>
    <xf numFmtId="0" fontId="9" fillId="3" borderId="0" xfId="0" applyFont="1" applyFill="1" applyAlignment="1">
      <alignment vertical="top"/>
    </xf>
    <xf numFmtId="0" fontId="9" fillId="2" borderId="0" xfId="8" applyFont="1" applyFill="1" applyAlignment="1">
      <alignment vertical="top"/>
    </xf>
    <xf numFmtId="0" fontId="46" fillId="0" borderId="0" xfId="8" applyFont="1" applyAlignment="1">
      <alignment horizontal="left" vertical="top" wrapText="1"/>
    </xf>
    <xf numFmtId="166" fontId="74" fillId="0" borderId="5" xfId="8" applyNumberFormat="1" applyFont="1" applyBorder="1" applyAlignment="1">
      <alignment horizontal="left" vertical="top"/>
    </xf>
    <xf numFmtId="166" fontId="8" fillId="0" borderId="5" xfId="8" applyNumberFormat="1" applyFont="1" applyBorder="1" applyAlignment="1">
      <alignment horizontal="left" vertical="top"/>
    </xf>
    <xf numFmtId="0" fontId="47" fillId="0" borderId="0" xfId="0" applyFont="1" applyAlignment="1">
      <alignment horizontal="left"/>
    </xf>
    <xf numFmtId="0" fontId="63" fillId="3" borderId="0" xfId="0" applyFont="1" applyFill="1" applyAlignment="1">
      <alignment vertical="center"/>
    </xf>
    <xf numFmtId="0" fontId="9" fillId="2" borderId="3" xfId="0" applyFont="1" applyFill="1" applyBorder="1" applyAlignment="1">
      <alignment vertical="top"/>
    </xf>
    <xf numFmtId="49" fontId="17" fillId="5" borderId="74" xfId="0" applyNumberFormat="1" applyFont="1" applyFill="1" applyBorder="1" applyAlignment="1" applyProtection="1">
      <alignment horizontal="left" vertical="top"/>
      <protection locked="0"/>
    </xf>
    <xf numFmtId="49" fontId="17" fillId="5" borderId="75" xfId="0" applyNumberFormat="1" applyFont="1" applyFill="1" applyBorder="1" applyAlignment="1" applyProtection="1">
      <alignment horizontal="left" vertical="top"/>
      <protection locked="0"/>
    </xf>
    <xf numFmtId="49" fontId="17" fillId="5" borderId="76" xfId="0" applyNumberFormat="1" applyFont="1" applyFill="1" applyBorder="1" applyAlignment="1" applyProtection="1">
      <alignment horizontal="left" vertical="top"/>
      <protection locked="0"/>
    </xf>
    <xf numFmtId="0" fontId="28" fillId="2" borderId="0" xfId="0" applyFont="1" applyFill="1" applyAlignment="1">
      <alignment vertical="top" wrapText="1"/>
    </xf>
    <xf numFmtId="0" fontId="40" fillId="2" borderId="0" xfId="0" applyFont="1" applyFill="1" applyAlignment="1">
      <alignment vertical="top"/>
    </xf>
    <xf numFmtId="0" fontId="40" fillId="8" borderId="0" xfId="0" applyFont="1" applyFill="1" applyAlignment="1">
      <alignment vertical="top"/>
    </xf>
    <xf numFmtId="0" fontId="9" fillId="2" borderId="0" xfId="0" applyFont="1" applyFill="1" applyAlignment="1">
      <alignment horizontal="center" vertical="top"/>
    </xf>
    <xf numFmtId="0" fontId="9" fillId="2" borderId="83" xfId="0" applyFont="1" applyFill="1" applyBorder="1" applyAlignment="1">
      <alignment horizontal="center" vertical="top"/>
    </xf>
    <xf numFmtId="0" fontId="17" fillId="0" borderId="79" xfId="0" applyFont="1" applyBorder="1" applyAlignment="1" applyProtection="1">
      <alignment vertical="top"/>
      <protection locked="0"/>
    </xf>
    <xf numFmtId="0" fontId="17" fillId="0" borderId="81" xfId="0" applyFont="1" applyBorder="1" applyAlignment="1" applyProtection="1">
      <alignment vertical="top"/>
      <protection locked="0"/>
    </xf>
    <xf numFmtId="0" fontId="28" fillId="2" borderId="0" xfId="0" applyFont="1" applyFill="1" applyAlignment="1">
      <alignment horizontal="right" vertical="top"/>
    </xf>
    <xf numFmtId="0" fontId="18" fillId="3" borderId="0" xfId="0" applyFont="1" applyFill="1" applyAlignment="1">
      <alignment vertical="top"/>
    </xf>
    <xf numFmtId="49" fontId="9" fillId="2" borderId="0" xfId="0" applyNumberFormat="1" applyFont="1" applyFill="1" applyAlignment="1">
      <alignment horizontal="center" vertical="center" textRotation="90" wrapText="1"/>
    </xf>
    <xf numFmtId="0" fontId="28" fillId="2" borderId="0" xfId="0" applyFont="1" applyFill="1" applyAlignment="1">
      <alignment vertical="top"/>
    </xf>
    <xf numFmtId="169" fontId="17" fillId="0" borderId="79" xfId="0" applyNumberFormat="1" applyFont="1" applyBorder="1" applyAlignment="1" applyProtection="1">
      <alignment horizontal="center" vertical="top"/>
      <protection locked="0"/>
    </xf>
    <xf numFmtId="169" fontId="17" fillId="0" borderId="80" xfId="0" applyNumberFormat="1" applyFont="1" applyBorder="1" applyAlignment="1" applyProtection="1">
      <alignment horizontal="center" vertical="top"/>
      <protection locked="0"/>
    </xf>
    <xf numFmtId="169" fontId="17" fillId="0" borderId="81" xfId="0" applyNumberFormat="1" applyFont="1" applyBorder="1" applyAlignment="1" applyProtection="1">
      <alignment horizontal="center" vertical="top"/>
      <protection locked="0"/>
    </xf>
    <xf numFmtId="166" fontId="8" fillId="0" borderId="5" xfId="8" applyNumberFormat="1" applyFont="1" applyBorder="1" applyAlignment="1">
      <alignment vertical="top"/>
    </xf>
    <xf numFmtId="0" fontId="51" fillId="4" borderId="0" xfId="0" applyFont="1" applyFill="1" applyAlignment="1">
      <alignment vertical="top"/>
    </xf>
    <xf numFmtId="49" fontId="53" fillId="8" borderId="0" xfId="0" applyNumberFormat="1" applyFont="1" applyFill="1" applyAlignment="1">
      <alignment horizontal="right" vertical="top"/>
    </xf>
    <xf numFmtId="49" fontId="27" fillId="0" borderId="175" xfId="0" applyNumberFormat="1" applyFont="1" applyBorder="1" applyAlignment="1" applyProtection="1">
      <alignment horizontal="center" vertical="top"/>
      <protection locked="0"/>
    </xf>
    <xf numFmtId="0" fontId="27" fillId="0" borderId="176" xfId="0" applyFont="1" applyBorder="1" applyAlignment="1" applyProtection="1">
      <alignment horizontal="center" vertical="top"/>
      <protection locked="0"/>
    </xf>
    <xf numFmtId="0" fontId="27" fillId="0" borderId="177" xfId="0" applyFont="1" applyBorder="1" applyAlignment="1" applyProtection="1">
      <alignment horizontal="center" vertical="top"/>
      <protection locked="0"/>
    </xf>
    <xf numFmtId="0" fontId="17" fillId="8" borderId="0" xfId="0" applyFont="1" applyFill="1" applyAlignment="1">
      <alignment vertical="top"/>
    </xf>
    <xf numFmtId="49" fontId="17" fillId="0" borderId="166" xfId="0" applyNumberFormat="1" applyFont="1" applyBorder="1" applyAlignment="1" applyProtection="1">
      <alignment vertical="top"/>
      <protection locked="0"/>
    </xf>
    <xf numFmtId="0" fontId="17" fillId="0" borderId="167" xfId="0" applyFont="1" applyBorder="1" applyAlignment="1" applyProtection="1">
      <alignment vertical="top"/>
      <protection locked="0"/>
    </xf>
    <xf numFmtId="0" fontId="17" fillId="0" borderId="168" xfId="0" applyFont="1" applyBorder="1" applyAlignment="1" applyProtection="1">
      <alignment vertical="top"/>
      <protection locked="0"/>
    </xf>
    <xf numFmtId="0" fontId="69" fillId="0" borderId="25" xfId="0" applyFont="1" applyBorder="1" applyAlignment="1">
      <alignment vertical="top" wrapText="1"/>
    </xf>
    <xf numFmtId="0" fontId="69" fillId="0" borderId="0" xfId="0" applyFont="1" applyAlignment="1">
      <alignment vertical="top" wrapText="1"/>
    </xf>
    <xf numFmtId="0" fontId="7" fillId="0" borderId="5" xfId="0" applyFont="1" applyBorder="1" applyAlignment="1">
      <alignment horizontal="left" vertical="top"/>
    </xf>
    <xf numFmtId="0" fontId="69" fillId="0" borderId="26" xfId="0" applyFont="1" applyBorder="1" applyAlignment="1">
      <alignment vertical="top" wrapText="1"/>
    </xf>
    <xf numFmtId="0" fontId="8" fillId="0" borderId="5" xfId="0" applyFont="1" applyBorder="1" applyAlignment="1">
      <alignment vertical="top"/>
    </xf>
    <xf numFmtId="0" fontId="69" fillId="0" borderId="15" xfId="0" applyFont="1" applyBorder="1" applyAlignment="1">
      <alignment vertical="top"/>
    </xf>
    <xf numFmtId="0" fontId="69" fillId="0" borderId="16" xfId="0" applyFont="1" applyBorder="1" applyAlignment="1">
      <alignment vertical="top"/>
    </xf>
    <xf numFmtId="0" fontId="69" fillId="0" borderId="17" xfId="0" applyFont="1" applyBorder="1" applyAlignment="1">
      <alignment vertical="top"/>
    </xf>
    <xf numFmtId="0" fontId="69" fillId="0" borderId="78" xfId="0" applyFont="1" applyBorder="1" applyAlignment="1">
      <alignment vertical="top"/>
    </xf>
    <xf numFmtId="0" fontId="51" fillId="4" borderId="5" xfId="0" applyFont="1" applyFill="1" applyBorder="1" applyAlignment="1">
      <alignment horizontal="right" vertical="top"/>
    </xf>
    <xf numFmtId="0" fontId="51" fillId="4" borderId="72" xfId="0" applyFont="1" applyFill="1" applyBorder="1" applyAlignment="1">
      <alignment horizontal="right" vertical="top"/>
    </xf>
    <xf numFmtId="0" fontId="17" fillId="0" borderId="10" xfId="0" applyFont="1" applyBorder="1" applyAlignment="1">
      <alignment vertical="top"/>
    </xf>
    <xf numFmtId="0" fontId="17" fillId="0" borderId="68" xfId="0" applyFont="1" applyBorder="1" applyAlignment="1">
      <alignment vertical="top"/>
    </xf>
    <xf numFmtId="164" fontId="23" fillId="0" borderId="15" xfId="1" applyNumberFormat="1" applyFont="1" applyBorder="1" applyAlignment="1" applyProtection="1">
      <alignment vertical="top"/>
    </xf>
    <xf numFmtId="164" fontId="23" fillId="0" borderId="17" xfId="1" applyNumberFormat="1" applyFont="1" applyBorder="1" applyAlignment="1" applyProtection="1">
      <alignment vertical="top"/>
    </xf>
    <xf numFmtId="0" fontId="17" fillId="0" borderId="70" xfId="0" applyFont="1" applyBorder="1" applyAlignment="1">
      <alignment vertical="top"/>
    </xf>
    <xf numFmtId="0" fontId="17" fillId="0" borderId="27" xfId="0" applyFont="1" applyBorder="1" applyAlignment="1">
      <alignment vertical="top"/>
    </xf>
    <xf numFmtId="0" fontId="17" fillId="0" borderId="69" xfId="0" applyFont="1" applyBorder="1" applyAlignment="1">
      <alignment vertical="top"/>
    </xf>
    <xf numFmtId="0" fontId="17" fillId="0" borderId="71" xfId="0" applyFont="1" applyBorder="1" applyAlignment="1">
      <alignment vertical="top"/>
    </xf>
    <xf numFmtId="49" fontId="18" fillId="3" borderId="0" xfId="0" applyNumberFormat="1" applyFont="1" applyFill="1" applyAlignment="1">
      <alignment horizontal="center" vertical="center" textRotation="90" wrapText="1"/>
    </xf>
    <xf numFmtId="0" fontId="51" fillId="4" borderId="3" xfId="0" applyFont="1" applyFill="1" applyBorder="1" applyAlignment="1">
      <alignment horizontal="center" vertical="top"/>
    </xf>
    <xf numFmtId="0" fontId="25" fillId="0" borderId="74" xfId="0" applyFont="1" applyBorder="1" applyAlignment="1" applyProtection="1">
      <alignment vertical="top"/>
      <protection locked="0"/>
    </xf>
    <xf numFmtId="0" fontId="25" fillId="0" borderId="75" xfId="0" applyFont="1" applyBorder="1" applyAlignment="1" applyProtection="1">
      <alignment vertical="top"/>
      <protection locked="0"/>
    </xf>
    <xf numFmtId="0" fontId="25" fillId="0" borderId="76" xfId="0" applyFont="1" applyBorder="1" applyAlignment="1" applyProtection="1">
      <alignment vertical="top"/>
      <protection locked="0"/>
    </xf>
    <xf numFmtId="166" fontId="79" fillId="0" borderId="5" xfId="8" applyNumberFormat="1" applyFont="1" applyBorder="1" applyAlignment="1">
      <alignment horizontal="left" vertical="top"/>
    </xf>
    <xf numFmtId="166" fontId="51" fillId="0" borderId="5" xfId="8" applyNumberFormat="1" applyFont="1" applyBorder="1" applyAlignment="1">
      <alignment vertical="top"/>
    </xf>
    <xf numFmtId="0" fontId="7" fillId="0" borderId="18" xfId="0" applyFont="1" applyBorder="1" applyAlignment="1">
      <alignment horizontal="left" vertical="top"/>
    </xf>
    <xf numFmtId="0" fontId="7" fillId="0" borderId="19" xfId="0" applyFont="1" applyBorder="1" applyAlignment="1">
      <alignment horizontal="left" vertical="top"/>
    </xf>
    <xf numFmtId="0" fontId="7" fillId="0" borderId="20" xfId="0" applyFont="1" applyBorder="1" applyAlignment="1">
      <alignment horizontal="left" vertical="top"/>
    </xf>
    <xf numFmtId="0" fontId="8" fillId="0" borderId="21" xfId="0" applyFont="1" applyBorder="1" applyAlignment="1">
      <alignment horizontal="right" vertical="top"/>
    </xf>
    <xf numFmtId="0" fontId="8" fillId="0" borderId="0" xfId="0" applyFont="1" applyAlignment="1">
      <alignment horizontal="right" vertical="top"/>
    </xf>
    <xf numFmtId="0" fontId="69" fillId="0" borderId="0" xfId="0" applyFont="1" applyAlignment="1">
      <alignment horizontal="left"/>
    </xf>
    <xf numFmtId="0" fontId="8" fillId="0" borderId="5" xfId="0" applyFont="1" applyBorder="1" applyAlignment="1">
      <alignment horizontal="left" vertical="top"/>
    </xf>
    <xf numFmtId="0" fontId="51" fillId="0" borderId="7" xfId="0" applyFont="1" applyBorder="1" applyAlignment="1">
      <alignment horizontal="right" vertical="top"/>
    </xf>
    <xf numFmtId="0" fontId="51" fillId="4" borderId="0" xfId="0" applyFont="1" applyFill="1" applyAlignment="1">
      <alignment horizontal="left" vertical="top"/>
    </xf>
    <xf numFmtId="0" fontId="80" fillId="0" borderId="25" xfId="0" applyFont="1" applyBorder="1" applyAlignment="1">
      <alignment horizontal="left" vertical="top" wrapText="1"/>
    </xf>
    <xf numFmtId="0" fontId="80" fillId="0" borderId="25" xfId="0" applyFont="1" applyBorder="1" applyAlignment="1">
      <alignment vertical="top" wrapText="1"/>
    </xf>
    <xf numFmtId="0" fontId="80" fillId="0" borderId="26" xfId="0" applyFont="1" applyBorder="1" applyAlignment="1">
      <alignment vertical="top" wrapText="1"/>
    </xf>
    <xf numFmtId="0" fontId="44" fillId="0" borderId="0" xfId="0" applyFont="1" applyAlignment="1">
      <alignment horizontal="center" vertical="top"/>
    </xf>
    <xf numFmtId="0" fontId="7" fillId="0" borderId="0" xfId="0" applyFont="1" applyAlignment="1">
      <alignment horizontal="center" vertical="top" wrapText="1"/>
    </xf>
    <xf numFmtId="0" fontId="69" fillId="0" borderId="74" xfId="0" applyFont="1" applyBorder="1" applyAlignment="1">
      <alignment vertical="top"/>
    </xf>
    <xf numFmtId="0" fontId="69" fillId="0" borderId="75" xfId="0" applyFont="1" applyBorder="1" applyAlignment="1">
      <alignment vertical="top"/>
    </xf>
    <xf numFmtId="0" fontId="69" fillId="0" borderId="76" xfId="0" applyFont="1" applyBorder="1" applyAlignment="1">
      <alignment vertical="top"/>
    </xf>
    <xf numFmtId="0" fontId="69" fillId="0" borderId="77" xfId="0" applyFont="1" applyBorder="1" applyAlignment="1">
      <alignment vertical="top"/>
    </xf>
    <xf numFmtId="0" fontId="25" fillId="0" borderId="79" xfId="0" applyFont="1" applyBorder="1" applyAlignment="1" applyProtection="1">
      <alignment horizontal="left" vertical="top" wrapText="1"/>
      <protection locked="0"/>
    </xf>
    <xf numFmtId="0" fontId="25" fillId="0" borderId="80" xfId="0" applyFont="1" applyBorder="1" applyAlignment="1" applyProtection="1">
      <alignment horizontal="left" vertical="top" wrapText="1"/>
      <protection locked="0"/>
    </xf>
    <xf numFmtId="0" fontId="25" fillId="0" borderId="81" xfId="0" applyFont="1" applyBorder="1" applyAlignment="1" applyProtection="1">
      <alignment horizontal="left" vertical="top" wrapText="1"/>
      <protection locked="0"/>
    </xf>
    <xf numFmtId="0" fontId="25" fillId="0" borderId="84" xfId="0" applyFont="1" applyBorder="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25" fillId="0" borderId="83" xfId="0" applyFont="1" applyBorder="1" applyAlignment="1" applyProtection="1">
      <alignment horizontal="left" vertical="top" wrapText="1"/>
      <protection locked="0"/>
    </xf>
    <xf numFmtId="0" fontId="25" fillId="0" borderId="85" xfId="0" applyFont="1" applyBorder="1" applyAlignment="1" applyProtection="1">
      <alignment horizontal="left" vertical="top" wrapText="1"/>
      <protection locked="0"/>
    </xf>
    <xf numFmtId="0" fontId="25" fillId="0" borderId="82" xfId="0" applyFont="1" applyBorder="1" applyAlignment="1" applyProtection="1">
      <alignment horizontal="left" vertical="top" wrapText="1"/>
      <protection locked="0"/>
    </xf>
    <xf numFmtId="0" fontId="25" fillId="0" borderId="86" xfId="0" applyFont="1" applyBorder="1" applyAlignment="1" applyProtection="1">
      <alignment horizontal="left" vertical="top" wrapText="1"/>
      <protection locked="0"/>
    </xf>
    <xf numFmtId="166" fontId="79" fillId="0" borderId="13" xfId="8" applyNumberFormat="1" applyFont="1" applyBorder="1" applyAlignment="1">
      <alignment horizontal="left" vertical="top"/>
    </xf>
    <xf numFmtId="166" fontId="51" fillId="0" borderId="13" xfId="8" applyNumberFormat="1" applyFont="1" applyBorder="1" applyAlignment="1">
      <alignment vertical="top"/>
    </xf>
    <xf numFmtId="0" fontId="12" fillId="0" borderId="74" xfId="3" applyFill="1" applyBorder="1" applyAlignment="1" applyProtection="1">
      <alignment horizontal="center" vertical="top"/>
      <protection locked="0"/>
    </xf>
    <xf numFmtId="0" fontId="17" fillId="0" borderId="75" xfId="0" applyFont="1" applyBorder="1" applyAlignment="1" applyProtection="1">
      <alignment horizontal="center" vertical="top"/>
      <protection locked="0"/>
    </xf>
    <xf numFmtId="0" fontId="17" fillId="0" borderId="76" xfId="0" applyFont="1" applyBorder="1" applyAlignment="1" applyProtection="1">
      <alignment horizontal="center" vertical="top"/>
      <protection locked="0"/>
    </xf>
    <xf numFmtId="0" fontId="7" fillId="0" borderId="172" xfId="0" applyFont="1" applyBorder="1" applyAlignment="1" applyProtection="1">
      <alignment horizontal="center" vertical="top"/>
      <protection locked="0"/>
    </xf>
    <xf numFmtId="0" fontId="7" fillId="0" borderId="173" xfId="0" applyFont="1" applyBorder="1" applyAlignment="1" applyProtection="1">
      <alignment horizontal="center" vertical="top"/>
      <protection locked="0"/>
    </xf>
    <xf numFmtId="0" fontId="7" fillId="0" borderId="174" xfId="0" applyFont="1" applyBorder="1" applyAlignment="1" applyProtection="1">
      <alignment horizontal="center" vertical="top"/>
      <protection locked="0"/>
    </xf>
    <xf numFmtId="49" fontId="73" fillId="0" borderId="130" xfId="0" applyNumberFormat="1" applyFont="1" applyBorder="1" applyAlignment="1">
      <alignment horizontal="right" vertical="center"/>
    </xf>
    <xf numFmtId="49" fontId="73" fillId="0" borderId="131" xfId="0" applyNumberFormat="1" applyFont="1" applyBorder="1" applyAlignment="1">
      <alignment horizontal="right" vertical="center"/>
    </xf>
    <xf numFmtId="49" fontId="74" fillId="0" borderId="130" xfId="0" applyNumberFormat="1" applyFont="1" applyBorder="1" applyAlignment="1">
      <alignment horizontal="left" vertical="center" wrapText="1"/>
    </xf>
    <xf numFmtId="49" fontId="74" fillId="0" borderId="24" xfId="0" applyNumberFormat="1" applyFont="1" applyBorder="1" applyAlignment="1">
      <alignment horizontal="left" vertical="center" wrapText="1"/>
    </xf>
    <xf numFmtId="0" fontId="71" fillId="3" borderId="0" xfId="0" applyFont="1" applyFill="1" applyAlignment="1">
      <alignment horizontal="center" vertical="top"/>
    </xf>
    <xf numFmtId="0" fontId="69" fillId="0" borderId="130" xfId="0" applyFont="1" applyBorder="1" applyAlignment="1">
      <alignment horizontal="left" vertical="center" wrapText="1"/>
    </xf>
    <xf numFmtId="49" fontId="73" fillId="0" borderId="0" xfId="0" applyNumberFormat="1" applyFont="1" applyAlignment="1">
      <alignment horizontal="right" vertical="center"/>
    </xf>
    <xf numFmtId="49" fontId="73" fillId="0" borderId="23" xfId="0" applyNumberFormat="1" applyFont="1" applyBorder="1" applyAlignment="1">
      <alignment horizontal="right" vertical="center"/>
    </xf>
    <xf numFmtId="0" fontId="74" fillId="0" borderId="130" xfId="0" applyFont="1" applyBorder="1" applyAlignment="1">
      <alignment horizontal="left"/>
    </xf>
    <xf numFmtId="0" fontId="69" fillId="0" borderId="130" xfId="0" applyFont="1" applyBorder="1" applyAlignment="1">
      <alignment horizontal="left"/>
    </xf>
    <xf numFmtId="0" fontId="74" fillId="0" borderId="130" xfId="0" applyFont="1" applyBorder="1" applyAlignment="1">
      <alignment horizontal="left" vertical="top" wrapText="1"/>
    </xf>
    <xf numFmtId="49" fontId="72" fillId="0" borderId="201" xfId="0" applyNumberFormat="1" applyFont="1" applyBorder="1" applyAlignment="1">
      <alignment horizontal="left" vertical="center" wrapText="1"/>
    </xf>
    <xf numFmtId="49" fontId="72" fillId="0" borderId="202" xfId="0" applyNumberFormat="1" applyFont="1" applyBorder="1" applyAlignment="1">
      <alignment horizontal="left" vertical="center" wrapText="1"/>
    </xf>
    <xf numFmtId="49" fontId="72" fillId="0" borderId="203" xfId="0" applyNumberFormat="1" applyFont="1" applyBorder="1" applyAlignment="1">
      <alignment horizontal="left" vertical="center" wrapText="1"/>
    </xf>
    <xf numFmtId="49" fontId="72" fillId="0" borderId="204" xfId="0" applyNumberFormat="1" applyFont="1" applyBorder="1" applyAlignment="1">
      <alignment horizontal="left" vertical="center" wrapText="1"/>
    </xf>
    <xf numFmtId="49" fontId="72" fillId="0" borderId="205" xfId="0" applyNumberFormat="1" applyFont="1" applyBorder="1" applyAlignment="1">
      <alignment horizontal="left" vertical="center" wrapText="1"/>
    </xf>
    <xf numFmtId="49" fontId="72" fillId="0" borderId="206" xfId="0" applyNumberFormat="1" applyFont="1" applyBorder="1" applyAlignment="1">
      <alignment horizontal="left" vertical="center" wrapText="1"/>
    </xf>
    <xf numFmtId="0" fontId="75" fillId="0" borderId="130" xfId="0" applyFont="1" applyBorder="1" applyAlignment="1">
      <alignment horizontal="left" vertical="center" wrapText="1"/>
    </xf>
    <xf numFmtId="49" fontId="73" fillId="0" borderId="24" xfId="0" applyNumberFormat="1" applyFont="1" applyBorder="1" applyAlignment="1">
      <alignment horizontal="right" vertical="center"/>
    </xf>
    <xf numFmtId="0" fontId="69" fillId="0" borderId="130" xfId="0" applyFont="1" applyBorder="1" applyAlignment="1" applyProtection="1">
      <alignment horizontal="left" vertical="center" wrapText="1"/>
      <protection locked="0"/>
    </xf>
    <xf numFmtId="0" fontId="74" fillId="0" borderId="130" xfId="3" applyFont="1" applyBorder="1" applyAlignment="1" applyProtection="1">
      <alignment horizontal="left" vertical="center" wrapText="1"/>
      <protection locked="0"/>
    </xf>
    <xf numFmtId="0" fontId="20" fillId="0" borderId="130" xfId="3" applyFont="1" applyBorder="1" applyAlignment="1" applyProtection="1">
      <alignment horizontal="left" vertical="center" wrapText="1"/>
      <protection locked="0"/>
    </xf>
    <xf numFmtId="0" fontId="12" fillId="0" borderId="130" xfId="3" applyBorder="1" applyAlignment="1" applyProtection="1">
      <alignment horizontal="left" vertical="center" wrapText="1"/>
      <protection locked="0"/>
    </xf>
    <xf numFmtId="0" fontId="74" fillId="0" borderId="130" xfId="0" applyFont="1" applyBorder="1" applyAlignment="1">
      <alignment horizontal="left" vertical="center" wrapText="1"/>
    </xf>
    <xf numFmtId="0" fontId="71" fillId="2" borderId="0" xfId="0" applyFont="1" applyFill="1" applyAlignment="1">
      <alignment horizontal="left" vertical="top"/>
    </xf>
    <xf numFmtId="0" fontId="74" fillId="0" borderId="24" xfId="0" applyFont="1" applyBorder="1" applyAlignment="1">
      <alignment horizontal="left" vertical="center" wrapText="1"/>
    </xf>
    <xf numFmtId="49" fontId="69" fillId="0" borderId="130" xfId="0" applyNumberFormat="1" applyFont="1" applyBorder="1" applyAlignment="1">
      <alignment horizontal="left" vertical="center" wrapText="1"/>
    </xf>
    <xf numFmtId="49" fontId="75" fillId="0" borderId="130" xfId="0" applyNumberFormat="1" applyFont="1" applyBorder="1" applyAlignment="1">
      <alignment horizontal="left" vertical="center" wrapText="1"/>
    </xf>
    <xf numFmtId="0" fontId="70" fillId="3" borderId="0" xfId="0" applyFont="1" applyFill="1" applyAlignment="1">
      <alignment horizontal="left" vertical="top"/>
    </xf>
    <xf numFmtId="0" fontId="69" fillId="3" borderId="0" xfId="0" applyFont="1" applyFill="1" applyAlignment="1">
      <alignment horizontal="left" vertical="top"/>
    </xf>
    <xf numFmtId="49" fontId="72" fillId="0" borderId="23" xfId="0" applyNumberFormat="1" applyFont="1" applyBorder="1" applyAlignment="1">
      <alignment horizontal="left" vertical="center" wrapText="1"/>
    </xf>
    <xf numFmtId="49" fontId="72" fillId="0" borderId="130" xfId="0" applyNumberFormat="1" applyFont="1" applyBorder="1" applyAlignment="1">
      <alignment horizontal="left" vertical="center" wrapText="1"/>
    </xf>
    <xf numFmtId="0" fontId="74" fillId="0" borderId="130" xfId="0" applyFont="1" applyBorder="1" applyAlignment="1" applyProtection="1">
      <alignment horizontal="left" vertical="center" wrapText="1"/>
      <protection locked="0"/>
    </xf>
    <xf numFmtId="0" fontId="75" fillId="0" borderId="24" xfId="0" applyFont="1" applyBorder="1" applyAlignment="1">
      <alignment horizontal="left" vertical="center" wrapText="1"/>
    </xf>
    <xf numFmtId="0" fontId="75" fillId="0" borderId="0" xfId="0" applyFont="1" applyAlignment="1">
      <alignment horizontal="left" vertical="center" wrapText="1"/>
    </xf>
    <xf numFmtId="0" fontId="75" fillId="0" borderId="23" xfId="0" applyFont="1" applyBorder="1" applyAlignment="1">
      <alignment horizontal="left" vertical="center" wrapText="1"/>
    </xf>
    <xf numFmtId="0" fontId="94" fillId="0" borderId="7" xfId="9" applyFont="1" applyBorder="1" applyAlignment="1" applyProtection="1">
      <alignment horizontal="center" vertical="top" wrapText="1"/>
      <protection locked="0"/>
    </xf>
    <xf numFmtId="0" fontId="12" fillId="0" borderId="7" xfId="3" applyBorder="1" applyAlignment="1" applyProtection="1">
      <alignment horizontal="left" vertical="top" wrapText="1"/>
      <protection locked="0"/>
    </xf>
    <xf numFmtId="0" fontId="69" fillId="0" borderId="0" xfId="9" applyFont="1" applyAlignment="1">
      <alignment vertical="top" wrapText="1"/>
    </xf>
    <xf numFmtId="0" fontId="69" fillId="0" borderId="0" xfId="9" applyFont="1" applyAlignment="1" applyProtection="1">
      <alignment horizontal="left" vertical="top" wrapText="1"/>
      <protection locked="0"/>
    </xf>
    <xf numFmtId="0" fontId="80" fillId="4" borderId="0" xfId="9" applyFont="1" applyFill="1" applyAlignment="1">
      <alignment horizontal="left" vertical="top"/>
    </xf>
    <xf numFmtId="0" fontId="94" fillId="0" borderId="7" xfId="9" applyFont="1" applyBorder="1" applyAlignment="1" applyProtection="1">
      <alignment horizontal="left" vertical="top" wrapText="1"/>
      <protection locked="0"/>
    </xf>
    <xf numFmtId="0" fontId="69" fillId="0" borderId="0" xfId="9" applyFont="1" applyAlignment="1">
      <alignment horizontal="left" vertical="top" wrapText="1"/>
    </xf>
    <xf numFmtId="0" fontId="69" fillId="0" borderId="3" xfId="9" applyFont="1" applyBorder="1" applyAlignment="1">
      <alignment horizontal="left" vertical="top" wrapText="1"/>
    </xf>
    <xf numFmtId="0" fontId="69" fillId="0" borderId="3" xfId="9" applyFont="1" applyBorder="1" applyAlignment="1">
      <alignment vertical="top" wrapText="1"/>
    </xf>
    <xf numFmtId="0" fontId="94" fillId="0" borderId="7" xfId="9" applyFont="1" applyBorder="1" applyAlignment="1" applyProtection="1">
      <alignment horizontal="center" vertical="top"/>
      <protection locked="0"/>
    </xf>
    <xf numFmtId="0" fontId="12" fillId="0" borderId="7" xfId="3" applyBorder="1" applyAlignment="1" applyProtection="1">
      <alignment horizontal="left" vertical="top"/>
      <protection locked="0"/>
    </xf>
    <xf numFmtId="0" fontId="69" fillId="0" borderId="0" xfId="9" applyFont="1" applyAlignment="1" applyProtection="1">
      <alignment vertical="top" wrapText="1"/>
      <protection locked="0"/>
    </xf>
    <xf numFmtId="0" fontId="69" fillId="0" borderId="3" xfId="9" applyFont="1" applyBorder="1" applyAlignment="1" applyProtection="1">
      <alignment vertical="top" wrapText="1"/>
      <protection locked="0"/>
    </xf>
    <xf numFmtId="164" fontId="85" fillId="0" borderId="0" xfId="9" applyNumberFormat="1" applyFont="1" applyAlignment="1">
      <alignment horizontal="center" vertical="top"/>
    </xf>
    <xf numFmtId="0" fontId="85" fillId="0" borderId="0" xfId="9" applyFont="1" applyAlignment="1">
      <alignment horizontal="center" vertical="top"/>
    </xf>
    <xf numFmtId="0" fontId="71" fillId="2" borderId="0" xfId="9" applyFont="1" applyFill="1" applyAlignment="1">
      <alignment vertical="top"/>
    </xf>
    <xf numFmtId="0" fontId="93" fillId="2" borderId="0" xfId="9" applyFont="1" applyFill="1" applyAlignment="1">
      <alignment horizontal="left" vertical="top" wrapText="1"/>
    </xf>
    <xf numFmtId="0" fontId="94" fillId="0" borderId="0" xfId="9" applyFont="1" applyAlignment="1" applyProtection="1">
      <alignment horizontal="center" vertical="top"/>
      <protection locked="0"/>
    </xf>
    <xf numFmtId="0" fontId="12" fillId="0" borderId="0" xfId="3" applyAlignment="1" applyProtection="1">
      <alignment horizontal="left" vertical="top"/>
      <protection locked="0"/>
    </xf>
    <xf numFmtId="0" fontId="85" fillId="0" borderId="0" xfId="9" applyFont="1" applyAlignment="1">
      <alignment horizontal="right" vertical="top"/>
    </xf>
    <xf numFmtId="164" fontId="74" fillId="0" borderId="154" xfId="10" applyNumberFormat="1" applyFont="1" applyBorder="1" applyAlignment="1">
      <alignment horizontal="left" vertical="top"/>
    </xf>
    <xf numFmtId="164" fontId="74" fillId="0" borderId="154" xfId="10" applyNumberFormat="1" applyFont="1" applyBorder="1" applyAlignment="1">
      <alignment horizontal="center" vertical="top"/>
    </xf>
    <xf numFmtId="164" fontId="74" fillId="0" borderId="155" xfId="10" applyNumberFormat="1" applyFont="1" applyBorder="1" applyAlignment="1">
      <alignment horizontal="center" vertical="top"/>
    </xf>
    <xf numFmtId="0" fontId="74" fillId="0" borderId="7" xfId="9" applyFont="1" applyBorder="1" applyAlignment="1">
      <alignment horizontal="right" vertical="top"/>
    </xf>
    <xf numFmtId="164" fontId="74" fillId="0" borderId="150" xfId="10" applyNumberFormat="1" applyFont="1" applyBorder="1" applyAlignment="1">
      <alignment horizontal="left" vertical="top"/>
    </xf>
    <xf numFmtId="164" fontId="74" fillId="0" borderId="150" xfId="10" applyNumberFormat="1" applyFont="1" applyBorder="1" applyAlignment="1">
      <alignment horizontal="center" vertical="top"/>
    </xf>
    <xf numFmtId="164" fontId="74" fillId="0" borderId="151" xfId="10" applyNumberFormat="1" applyFont="1" applyBorder="1" applyAlignment="1">
      <alignment horizontal="center" vertical="top"/>
    </xf>
    <xf numFmtId="164" fontId="74" fillId="0" borderId="152" xfId="10" applyNumberFormat="1" applyFont="1" applyBorder="1" applyAlignment="1">
      <alignment horizontal="center" vertical="top"/>
    </xf>
    <xf numFmtId="164" fontId="74" fillId="0" borderId="153" xfId="10" applyNumberFormat="1" applyFont="1" applyBorder="1" applyAlignment="1">
      <alignment horizontal="center" vertical="top"/>
    </xf>
    <xf numFmtId="0" fontId="74" fillId="0" borderId="5" xfId="9" applyFont="1" applyBorder="1" applyAlignment="1">
      <alignment horizontal="right" vertical="top"/>
    </xf>
    <xf numFmtId="164" fontId="74" fillId="0" borderId="136" xfId="10" applyNumberFormat="1" applyFont="1" applyBorder="1" applyAlignment="1">
      <alignment horizontal="center" vertical="top"/>
    </xf>
    <xf numFmtId="164" fontId="74" fillId="0" borderId="136" xfId="10" applyNumberFormat="1" applyFont="1" applyBorder="1" applyAlignment="1">
      <alignment horizontal="left" vertical="top"/>
    </xf>
    <xf numFmtId="164" fontId="74" fillId="0" borderId="137" xfId="10" applyNumberFormat="1" applyFont="1" applyBorder="1" applyAlignment="1">
      <alignment horizontal="center" vertical="top"/>
    </xf>
    <xf numFmtId="164" fontId="74" fillId="0" borderId="138" xfId="10" applyNumberFormat="1" applyFont="1" applyBorder="1" applyAlignment="1">
      <alignment horizontal="center" vertical="top"/>
    </xf>
    <xf numFmtId="164" fontId="74" fillId="0" borderId="139" xfId="10" applyNumberFormat="1" applyFont="1" applyBorder="1" applyAlignment="1">
      <alignment horizontal="center" vertical="top"/>
    </xf>
    <xf numFmtId="164" fontId="74" fillId="0" borderId="140" xfId="10" applyNumberFormat="1" applyFont="1" applyBorder="1" applyAlignment="1">
      <alignment horizontal="center" vertical="top"/>
    </xf>
    <xf numFmtId="164" fontId="74" fillId="0" borderId="141" xfId="10" applyNumberFormat="1" applyFont="1" applyBorder="1" applyAlignment="1">
      <alignment horizontal="left" vertical="top"/>
    </xf>
    <xf numFmtId="164" fontId="74" fillId="0" borderId="141" xfId="10" applyNumberFormat="1" applyFont="1" applyBorder="1" applyAlignment="1">
      <alignment horizontal="center" vertical="top"/>
    </xf>
    <xf numFmtId="164" fontId="74" fillId="0" borderId="142" xfId="10" applyNumberFormat="1" applyFont="1" applyBorder="1" applyAlignment="1">
      <alignment horizontal="center" vertical="top"/>
    </xf>
    <xf numFmtId="164" fontId="74" fillId="0" borderId="143" xfId="10" applyNumberFormat="1" applyFont="1" applyBorder="1" applyAlignment="1">
      <alignment horizontal="center" vertical="top"/>
    </xf>
    <xf numFmtId="164" fontId="74" fillId="0" borderId="148" xfId="10" applyNumberFormat="1" applyFont="1" applyBorder="1" applyAlignment="1">
      <alignment horizontal="left" vertical="top"/>
    </xf>
    <xf numFmtId="164" fontId="74" fillId="0" borderId="148" xfId="10" applyNumberFormat="1" applyFont="1" applyBorder="1" applyAlignment="1">
      <alignment horizontal="center" vertical="top"/>
    </xf>
    <xf numFmtId="164" fontId="74" fillId="0" borderId="149" xfId="10" applyNumberFormat="1" applyFont="1" applyBorder="1" applyAlignment="1">
      <alignment horizontal="center" vertical="top"/>
    </xf>
    <xf numFmtId="164" fontId="87" fillId="0" borderId="0" xfId="9" applyNumberFormat="1" applyFont="1" applyAlignment="1">
      <alignment horizontal="center" vertical="top"/>
    </xf>
    <xf numFmtId="0" fontId="87" fillId="0" borderId="0" xfId="9" applyFont="1" applyAlignment="1">
      <alignment horizontal="center" vertical="top"/>
    </xf>
    <xf numFmtId="0" fontId="71" fillId="3" borderId="0" xfId="9" applyFont="1" applyFill="1" applyAlignment="1">
      <alignment horizontal="center" vertical="top"/>
    </xf>
    <xf numFmtId="0" fontId="71" fillId="2" borderId="0" xfId="9" applyFont="1" applyFill="1" applyAlignment="1">
      <alignment horizontal="left" vertical="top"/>
    </xf>
    <xf numFmtId="0" fontId="79" fillId="0" borderId="0" xfId="9" applyFont="1" applyAlignment="1">
      <alignment vertical="top"/>
    </xf>
    <xf numFmtId="0" fontId="79" fillId="0" borderId="2" xfId="9" applyFont="1" applyBorder="1" applyAlignment="1">
      <alignment vertical="top"/>
    </xf>
    <xf numFmtId="0" fontId="79" fillId="4" borderId="1" xfId="9" applyFont="1" applyFill="1" applyBorder="1" applyAlignment="1">
      <alignment horizontal="left" vertical="top"/>
    </xf>
    <xf numFmtId="0" fontId="79" fillId="4" borderId="0" xfId="9" applyFont="1" applyFill="1" applyAlignment="1">
      <alignment horizontal="left" vertical="top"/>
    </xf>
    <xf numFmtId="0" fontId="79" fillId="4" borderId="2" xfId="9" applyFont="1" applyFill="1" applyBorder="1" applyAlignment="1">
      <alignment horizontal="left" vertical="top"/>
    </xf>
    <xf numFmtId="0" fontId="85" fillId="0" borderId="0" xfId="9" applyFont="1" applyAlignment="1">
      <alignment horizontal="center" vertical="center" wrapText="1"/>
    </xf>
    <xf numFmtId="0" fontId="79" fillId="0" borderId="132" xfId="9" applyFont="1" applyBorder="1" applyAlignment="1">
      <alignment vertical="top"/>
    </xf>
    <xf numFmtId="0" fontId="79" fillId="0" borderId="133" xfId="9" applyFont="1" applyBorder="1" applyAlignment="1">
      <alignment vertical="top"/>
    </xf>
    <xf numFmtId="0" fontId="79" fillId="0" borderId="133" xfId="9" applyFont="1" applyBorder="1" applyAlignment="1">
      <alignment horizontal="left" vertical="top"/>
    </xf>
    <xf numFmtId="0" fontId="79" fillId="0" borderId="134" xfId="9" applyFont="1" applyBorder="1" applyAlignment="1">
      <alignment horizontal="left" vertical="top"/>
    </xf>
    <xf numFmtId="0" fontId="79" fillId="0" borderId="132" xfId="9" applyFont="1" applyBorder="1" applyAlignment="1">
      <alignment horizontal="left" vertical="top"/>
    </xf>
    <xf numFmtId="0" fontId="79" fillId="0" borderId="133" xfId="9" applyFont="1" applyBorder="1" applyAlignment="1">
      <alignment horizontal="center" vertical="top"/>
    </xf>
    <xf numFmtId="0" fontId="79" fillId="0" borderId="135" xfId="9" applyFont="1" applyBorder="1" applyAlignment="1">
      <alignment horizontal="center" vertical="top"/>
    </xf>
    <xf numFmtId="0" fontId="79" fillId="3" borderId="0" xfId="9" applyFont="1" applyFill="1" applyAlignment="1">
      <alignment horizontal="left" vertical="top"/>
    </xf>
    <xf numFmtId="0" fontId="74" fillId="0" borderId="8" xfId="9" applyFont="1" applyBorder="1" applyAlignment="1">
      <alignment horizontal="right" vertical="top"/>
    </xf>
    <xf numFmtId="0" fontId="74" fillId="0" borderId="3" xfId="9" applyFont="1" applyBorder="1" applyAlignment="1">
      <alignment horizontal="right" vertical="top"/>
    </xf>
    <xf numFmtId="0" fontId="69" fillId="0" borderId="0" xfId="4" applyFont="1" applyAlignment="1">
      <alignment horizontal="left" vertical="top"/>
    </xf>
    <xf numFmtId="164" fontId="69" fillId="0" borderId="1" xfId="10" applyNumberFormat="1" applyFont="1" applyBorder="1" applyAlignment="1">
      <alignment horizontal="center" vertical="top"/>
    </xf>
    <xf numFmtId="164" fontId="69" fillId="0" borderId="2" xfId="10" applyNumberFormat="1" applyFont="1" applyBorder="1" applyAlignment="1">
      <alignment horizontal="center" vertical="top"/>
    </xf>
    <xf numFmtId="164" fontId="80" fillId="4" borderId="0" xfId="10" applyNumberFormat="1" applyFont="1" applyFill="1" applyAlignment="1">
      <alignment horizontal="center" vertical="top"/>
    </xf>
    <xf numFmtId="164" fontId="80" fillId="4" borderId="2" xfId="10" applyNumberFormat="1" applyFont="1" applyFill="1" applyBorder="1" applyAlignment="1">
      <alignment horizontal="center" vertical="top"/>
    </xf>
    <xf numFmtId="164" fontId="69" fillId="0" borderId="0" xfId="10" applyNumberFormat="1" applyFont="1" applyAlignment="1">
      <alignment horizontal="center" vertical="top"/>
    </xf>
    <xf numFmtId="0" fontId="71" fillId="0" borderId="0" xfId="9" applyFont="1" applyAlignment="1">
      <alignment horizontal="center" vertical="top"/>
    </xf>
    <xf numFmtId="0" fontId="80" fillId="4" borderId="1" xfId="9" applyFont="1" applyFill="1" applyBorder="1" applyAlignment="1">
      <alignment horizontal="center" vertical="top" wrapText="1"/>
    </xf>
    <xf numFmtId="0" fontId="80" fillId="4" borderId="2" xfId="9" applyFont="1" applyFill="1" applyBorder="1" applyAlignment="1">
      <alignment horizontal="center" vertical="top" wrapText="1"/>
    </xf>
    <xf numFmtId="0" fontId="85" fillId="0" borderId="1" xfId="9" applyFont="1" applyBorder="1" applyAlignment="1">
      <alignment horizontal="center" vertical="top" wrapText="1"/>
    </xf>
    <xf numFmtId="0" fontId="85" fillId="0" borderId="0" xfId="9" applyFont="1" applyAlignment="1">
      <alignment horizontal="center" vertical="top" wrapText="1"/>
    </xf>
    <xf numFmtId="0" fontId="80" fillId="0" borderId="1" xfId="9" applyFont="1" applyBorder="1" applyAlignment="1">
      <alignment horizontal="center" vertical="top"/>
    </xf>
    <xf numFmtId="0" fontId="80" fillId="0" borderId="2" xfId="9" applyFont="1" applyBorder="1" applyAlignment="1">
      <alignment horizontal="center" vertical="top"/>
    </xf>
    <xf numFmtId="164" fontId="80" fillId="4" borderId="1" xfId="10" applyNumberFormat="1" applyFont="1" applyFill="1" applyBorder="1" applyAlignment="1">
      <alignment horizontal="center" vertical="top"/>
    </xf>
    <xf numFmtId="164" fontId="69" fillId="4" borderId="1" xfId="10" applyNumberFormat="1" applyFont="1" applyFill="1" applyBorder="1" applyAlignment="1">
      <alignment horizontal="center" vertical="top"/>
    </xf>
    <xf numFmtId="164" fontId="69" fillId="4" borderId="2" xfId="10" applyNumberFormat="1" applyFont="1" applyFill="1" applyBorder="1" applyAlignment="1">
      <alignment horizontal="center" vertical="top"/>
    </xf>
    <xf numFmtId="0" fontId="94" fillId="0" borderId="7" xfId="9" applyFont="1" applyBorder="1" applyAlignment="1" applyProtection="1">
      <alignment horizontal="left" vertical="top"/>
      <protection locked="0"/>
    </xf>
    <xf numFmtId="0" fontId="71" fillId="3" borderId="0" xfId="9" applyFont="1" applyFill="1" applyAlignment="1">
      <alignment vertical="top"/>
    </xf>
    <xf numFmtId="0" fontId="12" fillId="0" borderId="0" xfId="3" applyAlignment="1" applyProtection="1">
      <alignment horizontal="center" vertical="top" wrapText="1"/>
      <protection locked="0"/>
    </xf>
    <xf numFmtId="0" fontId="94" fillId="0" borderId="0" xfId="9" applyFont="1" applyAlignment="1" applyProtection="1">
      <alignment horizontal="center" vertical="top" wrapText="1"/>
      <protection locked="0"/>
    </xf>
    <xf numFmtId="0" fontId="69" fillId="0" borderId="0" xfId="9" applyFont="1" applyAlignment="1">
      <alignment vertical="top"/>
    </xf>
    <xf numFmtId="0" fontId="69" fillId="0" borderId="3" xfId="9" applyFont="1" applyBorder="1" applyAlignment="1">
      <alignment vertical="top"/>
    </xf>
    <xf numFmtId="0" fontId="95" fillId="0" borderId="7" xfId="9" applyFont="1" applyBorder="1" applyAlignment="1" applyProtection="1">
      <alignment horizontal="left" vertical="top" wrapText="1"/>
      <protection locked="0"/>
    </xf>
    <xf numFmtId="164" fontId="91" fillId="4" borderId="0" xfId="10" applyNumberFormat="1" applyFont="1" applyFill="1" applyAlignment="1">
      <alignment horizontal="left" vertical="top"/>
    </xf>
    <xf numFmtId="164" fontId="91" fillId="4" borderId="0" xfId="10" applyNumberFormat="1" applyFont="1" applyFill="1" applyAlignment="1">
      <alignment horizontal="center" vertical="top"/>
    </xf>
    <xf numFmtId="164" fontId="91" fillId="4" borderId="2" xfId="10" applyNumberFormat="1" applyFont="1" applyFill="1" applyBorder="1" applyAlignment="1">
      <alignment horizontal="center" vertical="top"/>
    </xf>
    <xf numFmtId="164" fontId="74" fillId="0" borderId="163" xfId="10" applyNumberFormat="1" applyFont="1" applyBorder="1" applyAlignment="1">
      <alignment horizontal="center" vertical="top"/>
    </xf>
    <xf numFmtId="0" fontId="89" fillId="4" borderId="0" xfId="9" applyFont="1" applyFill="1" applyAlignment="1">
      <alignment horizontal="right" vertical="top"/>
    </xf>
    <xf numFmtId="164" fontId="74" fillId="0" borderId="145" xfId="10" applyNumberFormat="1" applyFont="1" applyBorder="1" applyAlignment="1">
      <alignment horizontal="center" vertical="top"/>
    </xf>
    <xf numFmtId="164" fontId="74" fillId="0" borderId="146" xfId="10" applyNumberFormat="1" applyFont="1" applyBorder="1" applyAlignment="1">
      <alignment horizontal="center" vertical="top"/>
    </xf>
    <xf numFmtId="164" fontId="74" fillId="0" borderId="208" xfId="10" applyNumberFormat="1" applyFont="1" applyBorder="1" applyAlignment="1">
      <alignment horizontal="center" vertical="top"/>
    </xf>
    <xf numFmtId="164" fontId="74" fillId="0" borderId="158" xfId="10" applyNumberFormat="1" applyFont="1" applyBorder="1" applyAlignment="1">
      <alignment horizontal="center" vertical="top"/>
    </xf>
    <xf numFmtId="164" fontId="74" fillId="0" borderId="145" xfId="10" applyNumberFormat="1" applyFont="1" applyBorder="1" applyAlignment="1">
      <alignment horizontal="center" vertical="top" wrapText="1"/>
    </xf>
    <xf numFmtId="164" fontId="74" fillId="0" borderId="146" xfId="10" applyNumberFormat="1" applyFont="1" applyBorder="1" applyAlignment="1">
      <alignment horizontal="center" vertical="top" wrapText="1"/>
    </xf>
    <xf numFmtId="164" fontId="92" fillId="4" borderId="0" xfId="10" applyNumberFormat="1" applyFont="1" applyFill="1" applyAlignment="1">
      <alignment horizontal="left" vertical="top"/>
    </xf>
    <xf numFmtId="164" fontId="74" fillId="0" borderId="162" xfId="10" applyNumberFormat="1" applyFont="1" applyBorder="1" applyAlignment="1">
      <alignment horizontal="center" vertical="top"/>
    </xf>
    <xf numFmtId="164" fontId="74" fillId="0" borderId="164" xfId="10" applyNumberFormat="1" applyFont="1" applyBorder="1" applyAlignment="1">
      <alignment horizontal="center" vertical="top"/>
    </xf>
    <xf numFmtId="164" fontId="74" fillId="0" borderId="144" xfId="10" applyNumberFormat="1" applyFont="1" applyBorder="1" applyAlignment="1">
      <alignment horizontal="left" vertical="top"/>
    </xf>
    <xf numFmtId="164" fontId="74" fillId="0" borderId="144" xfId="10" applyNumberFormat="1" applyFont="1" applyBorder="1" applyAlignment="1">
      <alignment horizontal="center" vertical="top"/>
    </xf>
    <xf numFmtId="164" fontId="74" fillId="0" borderId="147" xfId="10" applyNumberFormat="1" applyFont="1" applyBorder="1" applyAlignment="1">
      <alignment horizontal="center" vertical="top"/>
    </xf>
    <xf numFmtId="164" fontId="91" fillId="4" borderId="158" xfId="10" applyNumberFormat="1" applyFont="1" applyFill="1" applyBorder="1" applyAlignment="1">
      <alignment horizontal="center" vertical="top"/>
    </xf>
    <xf numFmtId="164" fontId="91" fillId="4" borderId="159" xfId="10" applyNumberFormat="1" applyFont="1" applyFill="1" applyBorder="1" applyAlignment="1">
      <alignment horizontal="center" vertical="top"/>
    </xf>
    <xf numFmtId="0" fontId="80" fillId="0" borderId="0" xfId="9" applyFont="1" applyAlignment="1">
      <alignment horizontal="center" vertical="top"/>
    </xf>
    <xf numFmtId="164" fontId="85" fillId="0" borderId="0" xfId="9" applyNumberFormat="1" applyFont="1" applyAlignment="1">
      <alignment vertical="top" wrapText="1"/>
    </xf>
    <xf numFmtId="0" fontId="85" fillId="0" borderId="0" xfId="9" applyFont="1" applyAlignment="1">
      <alignment vertical="top" wrapText="1"/>
    </xf>
    <xf numFmtId="164" fontId="85" fillId="0" borderId="1" xfId="9" applyNumberFormat="1" applyFont="1" applyBorder="1" applyAlignment="1">
      <alignment vertical="top" wrapText="1"/>
    </xf>
    <xf numFmtId="0" fontId="85" fillId="0" borderId="2" xfId="9" applyFont="1" applyBorder="1" applyAlignment="1">
      <alignment vertical="top" wrapText="1"/>
    </xf>
    <xf numFmtId="164" fontId="74" fillId="0" borderId="160" xfId="10" applyNumberFormat="1" applyFont="1" applyBorder="1" applyAlignment="1">
      <alignment horizontal="center" vertical="top"/>
    </xf>
    <xf numFmtId="164" fontId="74" fillId="0" borderId="161" xfId="10" applyNumberFormat="1" applyFont="1" applyBorder="1" applyAlignment="1">
      <alignment horizontal="center" vertical="top"/>
    </xf>
    <xf numFmtId="164" fontId="86" fillId="0" borderId="0" xfId="9" applyNumberFormat="1" applyFont="1" applyAlignment="1">
      <alignment horizontal="left" vertical="center"/>
    </xf>
    <xf numFmtId="44" fontId="80" fillId="4" borderId="1" xfId="10" applyFont="1" applyFill="1" applyBorder="1" applyAlignment="1">
      <alignment horizontal="center" vertical="top"/>
    </xf>
    <xf numFmtId="44" fontId="80" fillId="4" borderId="2" xfId="10" applyFont="1" applyFill="1" applyBorder="1" applyAlignment="1">
      <alignment horizontal="center" vertical="top"/>
    </xf>
    <xf numFmtId="0" fontId="83" fillId="0" borderId="0" xfId="4" applyFont="1" applyAlignment="1">
      <alignment horizontal="left" vertical="top" wrapText="1"/>
    </xf>
    <xf numFmtId="43" fontId="80" fillId="4" borderId="1" xfId="10" applyNumberFormat="1" applyFont="1" applyFill="1" applyBorder="1" applyAlignment="1">
      <alignment horizontal="center" vertical="top"/>
    </xf>
    <xf numFmtId="43" fontId="80" fillId="4" borderId="2" xfId="10" applyNumberFormat="1" applyFont="1" applyFill="1" applyBorder="1" applyAlignment="1">
      <alignment horizontal="center" vertical="top"/>
    </xf>
    <xf numFmtId="0" fontId="85" fillId="0" borderId="0" xfId="9" applyFont="1" applyAlignment="1">
      <alignment horizontal="left" vertical="top"/>
    </xf>
    <xf numFmtId="0" fontId="18" fillId="0" borderId="39" xfId="0" applyFont="1" applyBorder="1" applyAlignment="1">
      <alignment horizontal="left" vertical="top"/>
    </xf>
    <xf numFmtId="0" fontId="18" fillId="0" borderId="12" xfId="0" applyFont="1" applyBorder="1" applyAlignment="1">
      <alignment horizontal="left" vertical="top"/>
    </xf>
    <xf numFmtId="0" fontId="18" fillId="0" borderId="42" xfId="0" applyFont="1" applyBorder="1" applyAlignment="1">
      <alignment horizontal="left" vertical="top"/>
    </xf>
    <xf numFmtId="0" fontId="18" fillId="0" borderId="0" xfId="0" applyFont="1" applyAlignment="1">
      <alignment horizontal="left" vertical="top"/>
    </xf>
    <xf numFmtId="0" fontId="18" fillId="0" borderId="64" xfId="0" applyFont="1" applyBorder="1" applyAlignment="1">
      <alignment horizontal="left" vertical="top"/>
    </xf>
    <xf numFmtId="0" fontId="18" fillId="0" borderId="62" xfId="0" applyFont="1" applyBorder="1" applyAlignment="1">
      <alignment horizontal="left" vertical="top"/>
    </xf>
    <xf numFmtId="0" fontId="18" fillId="0" borderId="63" xfId="0" applyFont="1" applyBorder="1" applyAlignment="1">
      <alignment horizontal="left" vertical="top"/>
    </xf>
    <xf numFmtId="0" fontId="18" fillId="0" borderId="40" xfId="0" applyFont="1" applyBorder="1" applyAlignment="1">
      <alignment horizontal="left" vertical="top"/>
    </xf>
    <xf numFmtId="0" fontId="18" fillId="0" borderId="62" xfId="0" applyFont="1" applyBorder="1" applyAlignment="1">
      <alignment horizontal="left" vertical="top" wrapText="1"/>
    </xf>
    <xf numFmtId="0" fontId="18" fillId="0" borderId="0" xfId="0" applyFont="1" applyAlignment="1">
      <alignment horizontal="left" vertical="top" wrapText="1"/>
    </xf>
    <xf numFmtId="0" fontId="13" fillId="0" borderId="29" xfId="0" applyFont="1" applyBorder="1" applyAlignment="1">
      <alignment vertical="top"/>
    </xf>
    <xf numFmtId="0" fontId="21" fillId="0" borderId="29" xfId="0" applyFont="1" applyBorder="1" applyAlignment="1">
      <alignment vertical="top"/>
    </xf>
    <xf numFmtId="0" fontId="21" fillId="0" borderId="30" xfId="0" applyFont="1" applyBorder="1" applyAlignment="1">
      <alignment vertical="top"/>
    </xf>
    <xf numFmtId="0" fontId="18" fillId="0" borderId="197" xfId="0" applyFont="1" applyBorder="1" applyAlignment="1">
      <alignment horizontal="left" vertical="top"/>
    </xf>
    <xf numFmtId="0" fontId="27" fillId="0" borderId="34" xfId="0" applyFont="1" applyBorder="1" applyAlignment="1">
      <alignment horizontal="left" vertical="top"/>
    </xf>
    <xf numFmtId="0" fontId="59" fillId="0" borderId="34" xfId="0" applyFont="1" applyBorder="1" applyAlignment="1">
      <alignment horizontal="left" vertical="top"/>
    </xf>
    <xf numFmtId="0" fontId="59" fillId="0" borderId="35" xfId="0" applyFont="1" applyBorder="1" applyAlignment="1">
      <alignment horizontal="left" vertical="top"/>
    </xf>
    <xf numFmtId="0" fontId="19" fillId="0" borderId="29" xfId="0" applyFont="1" applyBorder="1" applyAlignment="1">
      <alignment vertical="top"/>
    </xf>
    <xf numFmtId="0" fontId="13" fillId="0" borderId="29" xfId="0" applyFont="1" applyBorder="1" applyAlignment="1">
      <alignment horizontal="left" vertical="top"/>
    </xf>
    <xf numFmtId="0" fontId="21" fillId="0" borderId="29" xfId="0" applyFont="1" applyBorder="1" applyAlignment="1">
      <alignment horizontal="left" vertical="top"/>
    </xf>
    <xf numFmtId="0" fontId="21" fillId="0" borderId="30" xfId="0" applyFont="1" applyBorder="1" applyAlignment="1">
      <alignment horizontal="left" vertical="top"/>
    </xf>
    <xf numFmtId="0" fontId="18" fillId="0" borderId="29" xfId="0" applyFont="1" applyBorder="1" applyAlignment="1">
      <alignment vertical="top"/>
    </xf>
    <xf numFmtId="0" fontId="18" fillId="0" borderId="64" xfId="0" applyFont="1" applyBorder="1" applyAlignment="1">
      <alignment horizontal="left" vertical="top" wrapText="1"/>
    </xf>
    <xf numFmtId="0" fontId="18" fillId="0" borderId="63" xfId="0" applyFont="1" applyBorder="1" applyAlignment="1">
      <alignment horizontal="left" vertical="top" wrapText="1"/>
    </xf>
    <xf numFmtId="0" fontId="18" fillId="0" borderId="42" xfId="0" applyFont="1" applyBorder="1" applyAlignment="1">
      <alignment horizontal="left" vertical="top" wrapText="1"/>
    </xf>
    <xf numFmtId="0" fontId="18" fillId="0" borderId="40" xfId="0" applyFont="1" applyBorder="1" applyAlignment="1">
      <alignment horizontal="left" vertical="top" wrapText="1"/>
    </xf>
    <xf numFmtId="0" fontId="17" fillId="0" borderId="34" xfId="0" applyFont="1" applyBorder="1" applyAlignment="1">
      <alignment horizontal="left" vertical="top"/>
    </xf>
    <xf numFmtId="0" fontId="8" fillId="0" borderId="34" xfId="0" applyFont="1" applyBorder="1" applyAlignment="1">
      <alignment horizontal="left" vertical="top"/>
    </xf>
    <xf numFmtId="0" fontId="8" fillId="0" borderId="35" xfId="0" applyFont="1" applyBorder="1" applyAlignment="1">
      <alignment horizontal="left" vertical="top"/>
    </xf>
    <xf numFmtId="0" fontId="19" fillId="0" borderId="10" xfId="0" applyFont="1" applyBorder="1" applyAlignment="1">
      <alignment horizontal="left" vertical="top"/>
    </xf>
    <xf numFmtId="0" fontId="19" fillId="0" borderId="28" xfId="0" applyFont="1" applyBorder="1" applyAlignment="1">
      <alignment horizontal="left" vertical="top"/>
    </xf>
    <xf numFmtId="0" fontId="19" fillId="0" borderId="27" xfId="0" applyFont="1" applyBorder="1" applyAlignment="1">
      <alignment horizontal="left" vertical="top"/>
    </xf>
    <xf numFmtId="0" fontId="19" fillId="0" borderId="31" xfId="0" applyFont="1" applyBorder="1" applyAlignment="1">
      <alignment horizontal="left" vertical="top"/>
    </xf>
    <xf numFmtId="0" fontId="19" fillId="0" borderId="61" xfId="0" applyFont="1" applyBorder="1" applyAlignment="1">
      <alignment horizontal="left" vertical="top"/>
    </xf>
    <xf numFmtId="0" fontId="19" fillId="0" borderId="53" xfId="0" applyFont="1" applyBorder="1" applyAlignment="1">
      <alignment horizontal="left" vertical="top"/>
    </xf>
    <xf numFmtId="0" fontId="18" fillId="4" borderId="45" xfId="0" applyFont="1" applyFill="1" applyBorder="1" applyAlignment="1">
      <alignment horizontal="left" vertical="top" wrapText="1"/>
    </xf>
    <xf numFmtId="0" fontId="18" fillId="4" borderId="46" xfId="0" applyFont="1" applyFill="1" applyBorder="1" applyAlignment="1">
      <alignment horizontal="left" vertical="top" wrapText="1"/>
    </xf>
    <xf numFmtId="0" fontId="27" fillId="0" borderId="43" xfId="0" applyFont="1" applyBorder="1" applyAlignment="1">
      <alignment horizontal="left" vertical="top"/>
    </xf>
    <xf numFmtId="0" fontId="59" fillId="0" borderId="43" xfId="0" applyFont="1" applyBorder="1" applyAlignment="1">
      <alignment horizontal="left" vertical="top"/>
    </xf>
    <xf numFmtId="0" fontId="59" fillId="0" borderId="44" xfId="0" applyFont="1" applyBorder="1" applyAlignment="1">
      <alignment horizontal="left" vertical="top"/>
    </xf>
    <xf numFmtId="0" fontId="18" fillId="4" borderId="181" xfId="0" applyFont="1" applyFill="1" applyBorder="1" applyAlignment="1">
      <alignment horizontal="left" vertical="top" wrapText="1"/>
    </xf>
    <xf numFmtId="0" fontId="19" fillId="0" borderId="57" xfId="0" applyFont="1" applyBorder="1" applyAlignment="1">
      <alignment vertical="top"/>
    </xf>
    <xf numFmtId="0" fontId="19" fillId="0" borderId="58" xfId="0" applyFont="1" applyBorder="1" applyAlignment="1">
      <alignment vertical="top"/>
    </xf>
    <xf numFmtId="0" fontId="19" fillId="0" borderId="31" xfId="0" applyFont="1" applyBorder="1" applyAlignment="1">
      <alignment vertical="top"/>
    </xf>
    <xf numFmtId="0" fontId="19" fillId="0" borderId="32" xfId="0" applyFont="1" applyBorder="1" applyAlignment="1">
      <alignment vertical="top"/>
    </xf>
    <xf numFmtId="0" fontId="19" fillId="0" borderId="53" xfId="0" applyFont="1" applyBorder="1" applyAlignment="1">
      <alignment vertical="top"/>
    </xf>
    <xf numFmtId="0" fontId="19" fillId="0" borderId="54" xfId="0" applyFont="1" applyBorder="1" applyAlignment="1">
      <alignment vertical="top"/>
    </xf>
    <xf numFmtId="0" fontId="19" fillId="0" borderId="58" xfId="0" applyFont="1" applyBorder="1" applyAlignment="1">
      <alignment vertical="top" wrapText="1"/>
    </xf>
    <xf numFmtId="0" fontId="19" fillId="0" borderId="32" xfId="0" applyFont="1" applyBorder="1" applyAlignment="1">
      <alignment vertical="top" wrapText="1"/>
    </xf>
    <xf numFmtId="0" fontId="19" fillId="0" borderId="54" xfId="0" applyFont="1" applyBorder="1" applyAlignment="1">
      <alignment vertical="top" wrapText="1"/>
    </xf>
    <xf numFmtId="0" fontId="19" fillId="0" borderId="59" xfId="0" applyFont="1" applyBorder="1" applyAlignment="1">
      <alignment horizontal="left" vertical="top"/>
    </xf>
    <xf numFmtId="0" fontId="13" fillId="0" borderId="58" xfId="0" applyFont="1" applyBorder="1" applyAlignment="1">
      <alignment horizontal="left" vertical="top"/>
    </xf>
    <xf numFmtId="0" fontId="21" fillId="0" borderId="58" xfId="0" applyFont="1" applyBorder="1" applyAlignment="1">
      <alignment horizontal="left" vertical="top"/>
    </xf>
    <xf numFmtId="0" fontId="21" fillId="0" borderId="60" xfId="0" applyFont="1" applyBorder="1" applyAlignment="1">
      <alignment horizontal="left" vertical="top"/>
    </xf>
    <xf numFmtId="0" fontId="19" fillId="0" borderId="41" xfId="0" applyFont="1" applyBorder="1" applyAlignment="1">
      <alignment horizontal="left" vertical="top"/>
    </xf>
    <xf numFmtId="0" fontId="27" fillId="0" borderId="55" xfId="0" applyFont="1" applyBorder="1" applyAlignment="1">
      <alignment horizontal="left" vertical="top"/>
    </xf>
    <xf numFmtId="0" fontId="59" fillId="0" borderId="55" xfId="0" applyFont="1" applyBorder="1" applyAlignment="1">
      <alignment horizontal="left" vertical="top"/>
    </xf>
    <xf numFmtId="0" fontId="59" fillId="0" borderId="54" xfId="0" applyFont="1" applyBorder="1" applyAlignment="1">
      <alignment horizontal="left" vertical="top"/>
    </xf>
    <xf numFmtId="0" fontId="59" fillId="0" borderId="56" xfId="0" applyFont="1" applyBorder="1" applyAlignment="1">
      <alignment horizontal="left" vertical="top"/>
    </xf>
    <xf numFmtId="0" fontId="9" fillId="2" borderId="0" xfId="0" applyFont="1" applyFill="1" applyAlignment="1">
      <alignment horizontal="left" vertical="top"/>
    </xf>
    <xf numFmtId="0" fontId="18" fillId="0" borderId="0" xfId="0" applyFont="1" applyAlignment="1">
      <alignment vertical="top" wrapText="1"/>
    </xf>
    <xf numFmtId="0" fontId="13" fillId="0" borderId="0" xfId="0" applyFont="1" applyAlignment="1">
      <alignment vertical="top" wrapText="1"/>
    </xf>
    <xf numFmtId="0" fontId="7" fillId="0" borderId="0" xfId="0" applyFont="1" applyAlignment="1">
      <alignment vertical="top" wrapText="1"/>
    </xf>
    <xf numFmtId="0" fontId="18" fillId="4" borderId="46" xfId="0" applyFont="1" applyFill="1" applyBorder="1" applyAlignment="1">
      <alignment vertical="top" wrapText="1"/>
    </xf>
    <xf numFmtId="0" fontId="18" fillId="4" borderId="47" xfId="0" applyFont="1" applyFill="1" applyBorder="1" applyAlignment="1">
      <alignment horizontal="left" vertical="top" wrapText="1"/>
    </xf>
    <xf numFmtId="0" fontId="13" fillId="0" borderId="38" xfId="0" applyFont="1" applyBorder="1" applyAlignment="1">
      <alignment horizontal="left" vertical="top"/>
    </xf>
    <xf numFmtId="0" fontId="13" fillId="0" borderId="36" xfId="0" applyFont="1" applyBorder="1" applyAlignment="1">
      <alignment horizontal="left" vertical="top"/>
    </xf>
    <xf numFmtId="0" fontId="21" fillId="0" borderId="38" xfId="0" applyFont="1" applyBorder="1" applyAlignment="1">
      <alignment horizontal="left" vertical="top"/>
    </xf>
    <xf numFmtId="0" fontId="21" fillId="0" borderId="48" xfId="0" applyFont="1" applyBorder="1" applyAlignment="1">
      <alignment horizontal="left" vertical="top"/>
    </xf>
    <xf numFmtId="0" fontId="27" fillId="0" borderId="44" xfId="0" applyFont="1" applyBorder="1" applyAlignment="1">
      <alignment horizontal="left" vertical="top"/>
    </xf>
    <xf numFmtId="0" fontId="27" fillId="0" borderId="11" xfId="0" applyFont="1" applyBorder="1" applyAlignment="1">
      <alignment horizontal="left" vertical="top"/>
    </xf>
    <xf numFmtId="0" fontId="18" fillId="0" borderId="38" xfId="0" applyFont="1" applyBorder="1" applyAlignment="1">
      <alignment horizontal="left" vertical="top"/>
    </xf>
    <xf numFmtId="0" fontId="18" fillId="0" borderId="48" xfId="0" applyFont="1" applyBorder="1" applyAlignment="1">
      <alignment horizontal="left" vertical="top"/>
    </xf>
    <xf numFmtId="0" fontId="18" fillId="0" borderId="36" xfId="0" applyFont="1" applyBorder="1" applyAlignment="1">
      <alignment horizontal="left" vertical="top"/>
    </xf>
    <xf numFmtId="0" fontId="7" fillId="0" borderId="29" xfId="0" applyFont="1" applyBorder="1" applyAlignment="1">
      <alignment vertical="top"/>
    </xf>
    <xf numFmtId="0" fontId="25" fillId="0" borderId="29" xfId="0" applyFont="1" applyBorder="1" applyAlignment="1">
      <alignment vertical="top"/>
    </xf>
    <xf numFmtId="0" fontId="25" fillId="0" borderId="30" xfId="0" applyFont="1" applyBorder="1" applyAlignment="1">
      <alignment vertical="top"/>
    </xf>
    <xf numFmtId="0" fontId="13" fillId="16" borderId="29" xfId="0" applyFont="1" applyFill="1" applyBorder="1" applyAlignment="1">
      <alignment horizontal="left" vertical="top"/>
    </xf>
    <xf numFmtId="0" fontId="21" fillId="16" borderId="29" xfId="0" applyFont="1" applyFill="1" applyBorder="1" applyAlignment="1">
      <alignment horizontal="left" vertical="top"/>
    </xf>
    <xf numFmtId="0" fontId="21" fillId="16" borderId="30" xfId="0" applyFont="1" applyFill="1" applyBorder="1" applyAlignment="1">
      <alignment horizontal="left" vertical="top"/>
    </xf>
    <xf numFmtId="0" fontId="19" fillId="0" borderId="57" xfId="0" applyFont="1" applyBorder="1" applyAlignment="1">
      <alignment vertical="top" wrapText="1"/>
    </xf>
    <xf numFmtId="0" fontId="19" fillId="0" borderId="31" xfId="0" applyFont="1" applyBorder="1" applyAlignment="1">
      <alignment vertical="top" wrapText="1"/>
    </xf>
    <xf numFmtId="0" fontId="19" fillId="0" borderId="59" xfId="0" applyFont="1" applyBorder="1" applyAlignment="1">
      <alignment vertical="top"/>
    </xf>
    <xf numFmtId="0" fontId="19" fillId="0" borderId="41" xfId="0" applyFont="1" applyBorder="1" applyAlignment="1">
      <alignment vertical="top"/>
    </xf>
    <xf numFmtId="0" fontId="19" fillId="0" borderId="30" xfId="0" applyFont="1" applyBorder="1" applyAlignment="1">
      <alignment horizontal="left" vertical="top" wrapText="1"/>
    </xf>
    <xf numFmtId="0" fontId="19" fillId="0" borderId="10" xfId="0" applyFont="1" applyBorder="1" applyAlignment="1">
      <alignment horizontal="left" vertical="top" wrapText="1"/>
    </xf>
    <xf numFmtId="0" fontId="19" fillId="0" borderId="28" xfId="0" applyFont="1" applyBorder="1" applyAlignment="1">
      <alignment horizontal="left" vertical="top" wrapText="1"/>
    </xf>
    <xf numFmtId="0" fontId="19" fillId="0" borderId="33" xfId="0" applyFont="1" applyBorder="1" applyAlignment="1">
      <alignment horizontal="left" vertical="top" wrapText="1"/>
    </xf>
    <xf numFmtId="0" fontId="19" fillId="0" borderId="27" xfId="0" applyFont="1" applyBorder="1" applyAlignment="1">
      <alignment horizontal="left" vertical="top" wrapText="1"/>
    </xf>
    <xf numFmtId="0" fontId="19" fillId="0" borderId="31" xfId="0" applyFont="1" applyBorder="1" applyAlignment="1">
      <alignment horizontal="left" vertical="top" wrapText="1"/>
    </xf>
    <xf numFmtId="0" fontId="19" fillId="0" borderId="56" xfId="0" applyFont="1" applyBorder="1" applyAlignment="1">
      <alignment horizontal="left" vertical="top" wrapText="1"/>
    </xf>
    <xf numFmtId="0" fontId="19" fillId="0" borderId="61" xfId="0" applyFont="1" applyBorder="1" applyAlignment="1">
      <alignment horizontal="left" vertical="top" wrapText="1"/>
    </xf>
    <xf numFmtId="0" fontId="19" fillId="0" borderId="53" xfId="0" applyFont="1" applyBorder="1" applyAlignment="1">
      <alignment horizontal="left" vertical="top" wrapText="1"/>
    </xf>
    <xf numFmtId="0" fontId="13" fillId="6" borderId="29" xfId="0" applyFont="1" applyFill="1" applyBorder="1" applyAlignment="1">
      <alignment horizontal="left" vertical="top"/>
    </xf>
    <xf numFmtId="0" fontId="21" fillId="6" borderId="29" xfId="0" applyFont="1" applyFill="1" applyBorder="1" applyAlignment="1">
      <alignment horizontal="left" vertical="top"/>
    </xf>
    <xf numFmtId="0" fontId="21" fillId="6" borderId="30" xfId="0" applyFont="1" applyFill="1" applyBorder="1" applyAlignment="1">
      <alignment horizontal="left" vertical="top"/>
    </xf>
    <xf numFmtId="0" fontId="19" fillId="0" borderId="39" xfId="0" applyFont="1" applyBorder="1" applyAlignment="1">
      <alignment horizontal="left" vertical="top"/>
    </xf>
    <xf numFmtId="0" fontId="19" fillId="0" borderId="12" xfId="0" applyFont="1" applyBorder="1" applyAlignment="1">
      <alignment horizontal="left" vertical="top"/>
    </xf>
    <xf numFmtId="0" fontId="19" fillId="0" borderId="92" xfId="0" applyFont="1" applyBorder="1" applyAlignment="1">
      <alignment horizontal="left" vertical="top"/>
    </xf>
    <xf numFmtId="0" fontId="26" fillId="0" borderId="42" xfId="0" applyFont="1" applyBorder="1" applyAlignment="1">
      <alignment horizontal="left" vertical="top"/>
    </xf>
    <xf numFmtId="0" fontId="26" fillId="0" borderId="0" xfId="0" applyFont="1" applyAlignment="1">
      <alignment horizontal="left" vertical="top"/>
    </xf>
    <xf numFmtId="0" fontId="26" fillId="0" borderId="40" xfId="0" applyFont="1" applyBorder="1" applyAlignment="1">
      <alignment horizontal="left" vertical="top"/>
    </xf>
    <xf numFmtId="0" fontId="22" fillId="0" borderId="41" xfId="0" applyFont="1" applyBorder="1" applyAlignment="1">
      <alignment vertical="top"/>
    </xf>
    <xf numFmtId="0" fontId="64" fillId="0" borderId="42" xfId="0" applyFont="1" applyBorder="1" applyAlignment="1">
      <alignment horizontal="left" vertical="top"/>
    </xf>
    <xf numFmtId="0" fontId="64" fillId="0" borderId="0" xfId="0" applyFont="1" applyAlignment="1">
      <alignment horizontal="left" vertical="top"/>
    </xf>
    <xf numFmtId="0" fontId="64" fillId="0" borderId="40" xfId="0" applyFont="1" applyBorder="1" applyAlignment="1">
      <alignment horizontal="left" vertical="top"/>
    </xf>
    <xf numFmtId="0" fontId="19" fillId="0" borderId="57" xfId="0" applyFont="1" applyBorder="1" applyAlignment="1">
      <alignment horizontal="left" vertical="top"/>
    </xf>
    <xf numFmtId="0" fontId="19" fillId="0" borderId="58" xfId="0" applyFont="1" applyBorder="1" applyAlignment="1">
      <alignment horizontal="left" vertical="top"/>
    </xf>
    <xf numFmtId="0" fontId="19" fillId="0" borderId="54" xfId="0" applyFont="1" applyBorder="1" applyAlignment="1">
      <alignment horizontal="left" vertical="top"/>
    </xf>
    <xf numFmtId="0" fontId="18" fillId="0" borderId="52" xfId="0" applyFont="1" applyBorder="1" applyAlignment="1">
      <alignment horizontal="left" vertical="top" wrapText="1"/>
    </xf>
    <xf numFmtId="0" fontId="18" fillId="0" borderId="65" xfId="0" applyFont="1" applyBorder="1" applyAlignment="1">
      <alignment horizontal="left" vertical="top" wrapText="1"/>
    </xf>
    <xf numFmtId="0" fontId="19" fillId="0" borderId="64" xfId="0" applyFont="1" applyBorder="1" applyAlignment="1">
      <alignment horizontal="left" vertical="top" wrapText="1"/>
    </xf>
    <xf numFmtId="0" fontId="19" fillId="0" borderId="62" xfId="0" applyFont="1" applyBorder="1" applyAlignment="1">
      <alignment horizontal="left" vertical="top" wrapText="1"/>
    </xf>
    <xf numFmtId="0" fontId="19" fillId="0" borderId="63" xfId="0" applyFont="1" applyBorder="1" applyAlignment="1">
      <alignment horizontal="left" vertical="top" wrapText="1"/>
    </xf>
    <xf numFmtId="0" fontId="19" fillId="0" borderId="42" xfId="0" applyFont="1" applyBorder="1" applyAlignment="1">
      <alignment horizontal="left" vertical="top" wrapText="1"/>
    </xf>
    <xf numFmtId="0" fontId="19" fillId="0" borderId="0" xfId="0" applyFont="1" applyAlignment="1">
      <alignment horizontal="left" vertical="top" wrapText="1"/>
    </xf>
    <xf numFmtId="0" fontId="19" fillId="0" borderId="40" xfId="0" applyFont="1" applyBorder="1" applyAlignment="1">
      <alignment horizontal="left" vertical="top" wrapText="1"/>
    </xf>
    <xf numFmtId="0" fontId="19" fillId="0" borderId="66" xfId="0" applyFont="1" applyBorder="1" applyAlignment="1">
      <alignment horizontal="left" vertical="top" wrapText="1"/>
    </xf>
    <xf numFmtId="0" fontId="19" fillId="0" borderId="52" xfId="0" applyFont="1" applyBorder="1" applyAlignment="1">
      <alignment horizontal="left" vertical="top" wrapText="1"/>
    </xf>
    <xf numFmtId="0" fontId="19" fillId="0" borderId="65" xfId="0" applyFont="1" applyBorder="1" applyAlignment="1">
      <alignment horizontal="left" vertical="top" wrapText="1"/>
    </xf>
    <xf numFmtId="0" fontId="18" fillId="0" borderId="58" xfId="0" applyFont="1" applyBorder="1" applyAlignment="1">
      <alignment vertical="top"/>
    </xf>
    <xf numFmtId="0" fontId="7" fillId="6" borderId="58" xfId="0" applyFont="1" applyFill="1" applyBorder="1" applyAlignment="1">
      <alignment horizontal="left" vertical="top"/>
    </xf>
    <xf numFmtId="0" fontId="25" fillId="6" borderId="58" xfId="0" applyFont="1" applyFill="1" applyBorder="1" applyAlignment="1">
      <alignment horizontal="left" vertical="top"/>
    </xf>
    <xf numFmtId="0" fontId="25" fillId="6" borderId="60" xfId="0" applyFont="1" applyFill="1" applyBorder="1" applyAlignment="1">
      <alignment horizontal="left" vertical="top"/>
    </xf>
    <xf numFmtId="0" fontId="17" fillId="0" borderId="49" xfId="0" applyFont="1" applyBorder="1" applyAlignment="1">
      <alignment horizontal="left" vertical="top"/>
    </xf>
    <xf numFmtId="0" fontId="8" fillId="0" borderId="49" xfId="0" applyFont="1" applyBorder="1" applyAlignment="1">
      <alignment horizontal="left" vertical="top"/>
    </xf>
    <xf numFmtId="0" fontId="8" fillId="0" borderId="50" xfId="0" applyFont="1" applyBorder="1" applyAlignment="1">
      <alignment horizontal="left" vertical="top"/>
    </xf>
    <xf numFmtId="0" fontId="19" fillId="0" borderId="37" xfId="0" applyFont="1" applyBorder="1" applyAlignment="1">
      <alignment vertical="top"/>
    </xf>
    <xf numFmtId="0" fontId="13" fillId="6" borderId="37" xfId="0" applyFont="1" applyFill="1" applyBorder="1" applyAlignment="1">
      <alignment vertical="top"/>
    </xf>
    <xf numFmtId="0" fontId="21" fillId="0" borderId="37" xfId="0" applyFont="1" applyBorder="1" applyAlignment="1">
      <alignment vertical="top"/>
    </xf>
    <xf numFmtId="0" fontId="21" fillId="0" borderId="38" xfId="0" applyFont="1" applyBorder="1" applyAlignment="1">
      <alignment vertical="top"/>
    </xf>
    <xf numFmtId="0" fontId="27" fillId="0" borderId="54" xfId="0" applyFont="1" applyBorder="1" applyAlignment="1">
      <alignment horizontal="left" vertical="top"/>
    </xf>
    <xf numFmtId="0" fontId="19" fillId="0" borderId="29" xfId="0" applyFont="1" applyBorder="1" applyAlignment="1">
      <alignment vertical="top" wrapText="1"/>
    </xf>
    <xf numFmtId="0" fontId="19" fillId="0" borderId="34" xfId="0" applyFont="1" applyBorder="1" applyAlignment="1">
      <alignment vertical="top" wrapText="1"/>
    </xf>
    <xf numFmtId="0" fontId="13" fillId="17" borderId="29" xfId="0" applyFont="1" applyFill="1" applyBorder="1" applyAlignment="1">
      <alignment horizontal="left" vertical="top"/>
    </xf>
    <xf numFmtId="0" fontId="19" fillId="0" borderId="33" xfId="0" applyFont="1" applyBorder="1" applyAlignment="1">
      <alignment vertical="top" wrapText="1"/>
    </xf>
    <xf numFmtId="0" fontId="19" fillId="0" borderId="49" xfId="0" applyFont="1" applyBorder="1" applyAlignment="1">
      <alignment vertical="top" wrapText="1"/>
    </xf>
    <xf numFmtId="0" fontId="19" fillId="0" borderId="90" xfId="0" applyFont="1" applyBorder="1" applyAlignment="1">
      <alignment vertical="top"/>
    </xf>
    <xf numFmtId="0" fontId="13" fillId="6" borderId="41" xfId="0" applyFont="1" applyFill="1" applyBorder="1" applyAlignment="1">
      <alignment horizontal="left" vertical="top"/>
    </xf>
    <xf numFmtId="0" fontId="21" fillId="6" borderId="41" xfId="0" applyFont="1" applyFill="1" applyBorder="1" applyAlignment="1">
      <alignment horizontal="left" vertical="top"/>
    </xf>
    <xf numFmtId="0" fontId="21" fillId="6" borderId="42" xfId="0" applyFont="1" applyFill="1" applyBorder="1" applyAlignment="1">
      <alignment horizontal="left" vertical="top"/>
    </xf>
    <xf numFmtId="0" fontId="27" fillId="0" borderId="91" xfId="0" applyFont="1" applyBorder="1" applyAlignment="1">
      <alignment horizontal="left" vertical="top"/>
    </xf>
    <xf numFmtId="0" fontId="59" fillId="0" borderId="67" xfId="0" applyFont="1" applyBorder="1" applyAlignment="1">
      <alignment horizontal="left" vertical="top"/>
    </xf>
    <xf numFmtId="0" fontId="27" fillId="0" borderId="41" xfId="0" applyFont="1" applyBorder="1" applyAlignment="1">
      <alignment horizontal="left" vertical="top"/>
    </xf>
    <xf numFmtId="0" fontId="59" fillId="0" borderId="41" xfId="0" applyFont="1" applyBorder="1" applyAlignment="1">
      <alignment horizontal="left" vertical="top"/>
    </xf>
    <xf numFmtId="0" fontId="59" fillId="0" borderId="42" xfId="0" applyFont="1" applyBorder="1" applyAlignment="1">
      <alignment horizontal="left" vertical="top"/>
    </xf>
    <xf numFmtId="0" fontId="19" fillId="0" borderId="39" xfId="0" applyFont="1" applyBorder="1" applyAlignment="1">
      <alignment horizontal="left" vertical="top" wrapText="1"/>
    </xf>
    <xf numFmtId="0" fontId="19" fillId="0" borderId="12" xfId="0" applyFont="1" applyBorder="1" applyAlignment="1">
      <alignment horizontal="left" vertical="top" wrapText="1"/>
    </xf>
    <xf numFmtId="0" fontId="19" fillId="0" borderId="92" xfId="0" applyFont="1" applyBorder="1" applyAlignment="1">
      <alignment horizontal="left" vertical="top" wrapText="1"/>
    </xf>
    <xf numFmtId="0" fontId="65" fillId="0" borderId="39" xfId="0" applyFont="1" applyBorder="1" applyAlignment="1">
      <alignment horizontal="left" vertical="top"/>
    </xf>
    <xf numFmtId="0" fontId="65" fillId="0" borderId="12" xfId="0" applyFont="1" applyBorder="1" applyAlignment="1">
      <alignment horizontal="left" vertical="top"/>
    </xf>
    <xf numFmtId="0" fontId="65" fillId="0" borderId="92" xfId="0" applyFont="1" applyBorder="1" applyAlignment="1">
      <alignment horizontal="left" vertical="top"/>
    </xf>
    <xf numFmtId="0" fontId="59" fillId="6" borderId="38" xfId="0" applyFont="1" applyFill="1" applyBorder="1" applyAlignment="1">
      <alignment horizontal="center" vertical="top"/>
    </xf>
    <xf numFmtId="0" fontId="59" fillId="6" borderId="48" xfId="0" applyFont="1" applyFill="1" applyBorder="1" applyAlignment="1">
      <alignment horizontal="center" vertical="top"/>
    </xf>
    <xf numFmtId="0" fontId="27" fillId="0" borderId="66" xfId="0" applyFont="1" applyBorder="1" applyAlignment="1">
      <alignment horizontal="left" vertical="top"/>
    </xf>
    <xf numFmtId="0" fontId="27" fillId="0" borderId="52" xfId="0" applyFont="1" applyBorder="1" applyAlignment="1">
      <alignment horizontal="left" vertical="top"/>
    </xf>
    <xf numFmtId="0" fontId="19" fillId="0" borderId="182" xfId="0" applyFont="1" applyBorder="1" applyAlignment="1">
      <alignment horizontal="left" vertical="top" wrapText="1"/>
    </xf>
    <xf numFmtId="0" fontId="19" fillId="0" borderId="183" xfId="0" applyFont="1" applyBorder="1" applyAlignment="1">
      <alignment horizontal="left" vertical="top" wrapText="1"/>
    </xf>
    <xf numFmtId="0" fontId="19" fillId="0" borderId="184" xfId="0" applyFont="1" applyBorder="1" applyAlignment="1">
      <alignment horizontal="left" vertical="top" wrapText="1"/>
    </xf>
    <xf numFmtId="0" fontId="19" fillId="0" borderId="187" xfId="0" applyFont="1" applyBorder="1" applyAlignment="1">
      <alignment horizontal="left" vertical="top" wrapText="1"/>
    </xf>
    <xf numFmtId="0" fontId="19" fillId="0" borderId="188" xfId="0" applyFont="1" applyBorder="1" applyAlignment="1">
      <alignment horizontal="left" vertical="top" wrapText="1"/>
    </xf>
    <xf numFmtId="0" fontId="19" fillId="0" borderId="189" xfId="0" applyFont="1" applyBorder="1" applyAlignment="1">
      <alignment horizontal="left" vertical="top" wrapText="1"/>
    </xf>
    <xf numFmtId="0" fontId="19" fillId="0" borderId="192" xfId="0" applyFont="1" applyBorder="1" applyAlignment="1">
      <alignment horizontal="left" vertical="top" wrapText="1"/>
    </xf>
    <xf numFmtId="0" fontId="19" fillId="0" borderId="193" xfId="0" applyFont="1" applyBorder="1" applyAlignment="1">
      <alignment horizontal="left" vertical="top" wrapText="1"/>
    </xf>
    <xf numFmtId="0" fontId="19" fillId="0" borderId="194" xfId="0" applyFont="1" applyBorder="1" applyAlignment="1">
      <alignment horizontal="left" vertical="top" wrapText="1"/>
    </xf>
    <xf numFmtId="0" fontId="19" fillId="0" borderId="185" xfId="0" applyFont="1" applyBorder="1" applyAlignment="1">
      <alignment horizontal="left" vertical="top" wrapText="1"/>
    </xf>
    <xf numFmtId="0" fontId="19" fillId="0" borderId="186" xfId="0" applyFont="1" applyBorder="1" applyAlignment="1">
      <alignment horizontal="left" vertical="top" wrapText="1"/>
    </xf>
    <xf numFmtId="0" fontId="19" fillId="0" borderId="190" xfId="0" applyFont="1" applyBorder="1" applyAlignment="1">
      <alignment horizontal="left" vertical="top" wrapText="1"/>
    </xf>
    <xf numFmtId="0" fontId="19" fillId="0" borderId="191" xfId="0" applyFont="1" applyBorder="1" applyAlignment="1">
      <alignment horizontal="left" vertical="top" wrapText="1"/>
    </xf>
    <xf numFmtId="0" fontId="19" fillId="0" borderId="195" xfId="0" applyFont="1" applyBorder="1" applyAlignment="1">
      <alignment horizontal="left" vertical="top" wrapText="1"/>
    </xf>
    <xf numFmtId="0" fontId="19" fillId="0" borderId="196" xfId="0" applyFont="1" applyBorder="1" applyAlignment="1">
      <alignment horizontal="left" vertical="top" wrapText="1"/>
    </xf>
    <xf numFmtId="0" fontId="19" fillId="0" borderId="64" xfId="0" applyFont="1" applyBorder="1" applyAlignment="1">
      <alignment horizontal="left" vertical="top"/>
    </xf>
    <xf numFmtId="0" fontId="19" fillId="0" borderId="62" xfId="0" applyFont="1" applyBorder="1" applyAlignment="1">
      <alignment horizontal="left" vertical="top"/>
    </xf>
    <xf numFmtId="0" fontId="19" fillId="0" borderId="63" xfId="0" applyFont="1" applyBorder="1" applyAlignment="1">
      <alignment horizontal="left" vertical="top"/>
    </xf>
    <xf numFmtId="0" fontId="27" fillId="0" borderId="43" xfId="0" applyFont="1" applyBorder="1" applyAlignment="1">
      <alignment horizontal="left" vertical="top" wrapText="1"/>
    </xf>
    <xf numFmtId="0" fontId="59" fillId="0" borderId="43" xfId="0" applyFont="1" applyBorder="1" applyAlignment="1">
      <alignment horizontal="left" vertical="top" wrapText="1"/>
    </xf>
    <xf numFmtId="0" fontId="59" fillId="0" borderId="44" xfId="0" applyFont="1" applyBorder="1" applyAlignment="1">
      <alignment horizontal="left" vertical="top" wrapText="1"/>
    </xf>
    <xf numFmtId="0" fontId="22" fillId="0" borderId="39" xfId="0" applyFont="1" applyBorder="1" applyAlignment="1">
      <alignment horizontal="left" vertical="top"/>
    </xf>
    <xf numFmtId="0" fontId="22" fillId="0" borderId="12" xfId="0" applyFont="1" applyBorder="1" applyAlignment="1">
      <alignment horizontal="left" vertical="top"/>
    </xf>
    <xf numFmtId="0" fontId="25" fillId="0" borderId="58" xfId="0" applyFont="1" applyBorder="1" applyAlignment="1">
      <alignment horizontal="left" vertical="top"/>
    </xf>
    <xf numFmtId="0" fontId="25" fillId="0" borderId="60" xfId="0" applyFont="1" applyBorder="1" applyAlignment="1">
      <alignment horizontal="left" vertical="top"/>
    </xf>
    <xf numFmtId="0" fontId="19" fillId="0" borderId="42" xfId="0" applyFont="1" applyBorder="1" applyAlignment="1">
      <alignment horizontal="left" vertical="top"/>
    </xf>
    <xf numFmtId="0" fontId="19" fillId="0" borderId="0" xfId="0" applyFont="1" applyAlignment="1">
      <alignment horizontal="left" vertical="top"/>
    </xf>
    <xf numFmtId="0" fontId="19" fillId="0" borderId="40" xfId="0" applyFont="1" applyBorder="1" applyAlignment="1">
      <alignment horizontal="left" vertical="top"/>
    </xf>
    <xf numFmtId="0" fontId="7" fillId="6" borderId="29" xfId="0" applyFont="1" applyFill="1" applyBorder="1" applyAlignment="1">
      <alignment horizontal="left" vertical="top"/>
    </xf>
    <xf numFmtId="0" fontId="25" fillId="6" borderId="29" xfId="0" applyFont="1" applyFill="1" applyBorder="1" applyAlignment="1">
      <alignment horizontal="left" vertical="top"/>
    </xf>
    <xf numFmtId="0" fontId="25" fillId="6" borderId="30" xfId="0" applyFont="1" applyFill="1" applyBorder="1" applyAlignment="1">
      <alignment horizontal="left" vertical="top"/>
    </xf>
    <xf numFmtId="0" fontId="7" fillId="7" borderId="29" xfId="0" applyFont="1" applyFill="1" applyBorder="1" applyAlignment="1">
      <alignment horizontal="left" vertical="top"/>
    </xf>
    <xf numFmtId="0" fontId="25" fillId="7" borderId="29" xfId="0" applyFont="1" applyFill="1" applyBorder="1" applyAlignment="1">
      <alignment horizontal="left" vertical="top"/>
    </xf>
    <xf numFmtId="0" fontId="25" fillId="7" borderId="30" xfId="0" applyFont="1" applyFill="1" applyBorder="1" applyAlignment="1">
      <alignment horizontal="left" vertical="top"/>
    </xf>
    <xf numFmtId="0" fontId="13" fillId="15" borderId="29" xfId="0" applyFont="1" applyFill="1" applyBorder="1" applyAlignment="1">
      <alignment horizontal="left" vertical="top"/>
    </xf>
    <xf numFmtId="0" fontId="26" fillId="0" borderId="29" xfId="0" applyFont="1" applyBorder="1" applyAlignment="1">
      <alignment vertical="top"/>
    </xf>
    <xf numFmtId="0" fontId="19" fillId="4" borderId="199" xfId="0" applyFont="1" applyFill="1" applyBorder="1" applyAlignment="1">
      <alignment horizontal="left" vertical="top" wrapText="1"/>
    </xf>
    <xf numFmtId="0" fontId="13" fillId="0" borderId="60" xfId="0" applyFont="1" applyBorder="1" applyAlignment="1">
      <alignment horizontal="left" vertical="top"/>
    </xf>
    <xf numFmtId="0" fontId="13" fillId="0" borderId="57" xfId="0" applyFont="1" applyBorder="1" applyAlignment="1">
      <alignment horizontal="left" vertical="top"/>
    </xf>
    <xf numFmtId="0" fontId="21" fillId="0" borderId="200" xfId="0" applyFont="1" applyBorder="1" applyAlignment="1">
      <alignment horizontal="left" vertical="top"/>
    </xf>
    <xf numFmtId="0" fontId="21" fillId="0" borderId="58" xfId="0" applyFont="1" applyBorder="1" applyAlignment="1">
      <alignment vertical="top"/>
    </xf>
    <xf numFmtId="0" fontId="21" fillId="0" borderId="60" xfId="0" applyFont="1" applyBorder="1" applyAlignment="1">
      <alignment vertical="top"/>
    </xf>
    <xf numFmtId="0" fontId="21" fillId="6" borderId="29" xfId="0" applyFont="1" applyFill="1" applyBorder="1" applyAlignment="1">
      <alignment vertical="top"/>
    </xf>
    <xf numFmtId="0" fontId="21" fillId="6" borderId="30" xfId="0" applyFont="1" applyFill="1" applyBorder="1" applyAlignment="1">
      <alignment vertical="top"/>
    </xf>
    <xf numFmtId="0" fontId="19" fillId="0" borderId="57" xfId="0" applyFont="1" applyBorder="1" applyAlignment="1">
      <alignment horizontal="left" vertical="top" wrapText="1"/>
    </xf>
    <xf numFmtId="0" fontId="19" fillId="0" borderId="58" xfId="0" applyFont="1" applyBorder="1" applyAlignment="1">
      <alignment horizontal="left" vertical="top" wrapText="1"/>
    </xf>
    <xf numFmtId="0" fontId="19" fillId="0" borderId="32" xfId="0" applyFont="1" applyBorder="1" applyAlignment="1">
      <alignment horizontal="left" vertical="top" wrapText="1"/>
    </xf>
    <xf numFmtId="0" fontId="19" fillId="0" borderId="54" xfId="0" applyFont="1" applyBorder="1" applyAlignment="1">
      <alignment horizontal="left" vertical="top" wrapText="1"/>
    </xf>
    <xf numFmtId="0" fontId="19" fillId="0" borderId="28" xfId="0" applyFont="1" applyBorder="1" applyAlignment="1">
      <alignment vertical="top" wrapText="1"/>
    </xf>
    <xf numFmtId="0" fontId="18" fillId="0" borderId="92" xfId="0" applyFont="1" applyBorder="1" applyAlignment="1">
      <alignment horizontal="left" vertical="top"/>
    </xf>
    <xf numFmtId="0" fontId="25" fillId="0" borderId="87" xfId="0" applyFont="1" applyBorder="1" applyAlignment="1">
      <alignment vertical="top"/>
    </xf>
    <xf numFmtId="49" fontId="17" fillId="5" borderId="166" xfId="0" applyNumberFormat="1" applyFont="1" applyFill="1" applyBorder="1" applyAlignment="1" applyProtection="1">
      <alignment horizontal="left" vertical="top"/>
      <protection locked="0"/>
    </xf>
    <xf numFmtId="49" fontId="17" fillId="5" borderId="167" xfId="0" applyNumberFormat="1" applyFont="1" applyFill="1" applyBorder="1" applyAlignment="1" applyProtection="1">
      <alignment horizontal="left" vertical="top"/>
      <protection locked="0"/>
    </xf>
    <xf numFmtId="49" fontId="17" fillId="5" borderId="168" xfId="0" applyNumberFormat="1" applyFont="1" applyFill="1" applyBorder="1" applyAlignment="1" applyProtection="1">
      <alignment horizontal="left" vertical="top"/>
      <protection locked="0"/>
    </xf>
    <xf numFmtId="49" fontId="17" fillId="5" borderId="169" xfId="0" applyNumberFormat="1" applyFont="1" applyFill="1" applyBorder="1" applyAlignment="1" applyProtection="1">
      <alignment horizontal="left" vertical="top"/>
      <protection locked="0"/>
    </xf>
    <xf numFmtId="49" fontId="17" fillId="5" borderId="170" xfId="0" applyNumberFormat="1" applyFont="1" applyFill="1" applyBorder="1" applyAlignment="1" applyProtection="1">
      <alignment horizontal="left" vertical="top"/>
      <protection locked="0"/>
    </xf>
    <xf numFmtId="164" fontId="21" fillId="0" borderId="115" xfId="1" applyNumberFormat="1" applyFont="1" applyBorder="1" applyAlignment="1" applyProtection="1">
      <alignment vertical="top"/>
    </xf>
    <xf numFmtId="164" fontId="21" fillId="0" borderId="116" xfId="1" applyNumberFormat="1" applyFont="1" applyBorder="1" applyAlignment="1" applyProtection="1">
      <alignment vertical="top"/>
    </xf>
    <xf numFmtId="0" fontId="17" fillId="0" borderId="113" xfId="0" applyFont="1" applyBorder="1" applyAlignment="1">
      <alignment horizontal="right" vertical="top"/>
    </xf>
    <xf numFmtId="0" fontId="25" fillId="0" borderId="113" xfId="0" applyFont="1" applyBorder="1" applyAlignment="1">
      <alignment horizontal="right" vertical="top"/>
    </xf>
    <xf numFmtId="0" fontId="25" fillId="0" borderId="114" xfId="0" applyFont="1" applyBorder="1" applyAlignment="1">
      <alignment horizontal="right" vertical="top"/>
    </xf>
    <xf numFmtId="167" fontId="25" fillId="0" borderId="15" xfId="0" applyNumberFormat="1" applyFont="1" applyBorder="1" applyAlignment="1">
      <alignment vertical="top"/>
    </xf>
    <xf numFmtId="167" fontId="25" fillId="0" borderId="16" xfId="0" applyNumberFormat="1" applyFont="1" applyBorder="1" applyAlignment="1">
      <alignment vertical="top"/>
    </xf>
    <xf numFmtId="49" fontId="40" fillId="8" borderId="0" xfId="0" applyNumberFormat="1" applyFont="1" applyFill="1" applyAlignment="1">
      <alignment horizontal="center" vertical="top"/>
    </xf>
    <xf numFmtId="0" fontId="26" fillId="0" borderId="87" xfId="0" applyFont="1" applyBorder="1" applyAlignment="1">
      <alignment vertical="top"/>
    </xf>
    <xf numFmtId="0" fontId="22" fillId="4" borderId="0" xfId="0" applyFont="1" applyFill="1" applyAlignment="1">
      <alignment vertical="top"/>
    </xf>
    <xf numFmtId="0" fontId="26" fillId="0" borderId="74" xfId="0" applyFont="1" applyBorder="1" applyAlignment="1" applyProtection="1">
      <alignment vertical="top"/>
      <protection locked="0"/>
    </xf>
    <xf numFmtId="0" fontId="26" fillId="0" borderId="75" xfId="0" applyFont="1" applyBorder="1" applyAlignment="1" applyProtection="1">
      <alignment vertical="top"/>
      <protection locked="0"/>
    </xf>
    <xf numFmtId="0" fontId="26" fillId="0" borderId="76" xfId="0" applyFont="1" applyBorder="1" applyAlignment="1" applyProtection="1">
      <alignment vertical="top"/>
      <protection locked="0"/>
    </xf>
    <xf numFmtId="9" fontId="18" fillId="0" borderId="15" xfId="2" applyFont="1" applyBorder="1" applyAlignment="1" applyProtection="1">
      <alignment horizontal="center" vertical="top"/>
    </xf>
    <xf numFmtId="9" fontId="18" fillId="0" borderId="16" xfId="2" applyFont="1" applyBorder="1" applyAlignment="1" applyProtection="1">
      <alignment horizontal="center" vertical="top"/>
    </xf>
    <xf numFmtId="9" fontId="18" fillId="0" borderId="17" xfId="2" applyFont="1" applyBorder="1" applyAlignment="1" applyProtection="1">
      <alignment horizontal="center" vertical="top"/>
    </xf>
    <xf numFmtId="0" fontId="18" fillId="0" borderId="0" xfId="0" applyFont="1" applyAlignment="1">
      <alignment vertical="center" wrapText="1"/>
    </xf>
    <xf numFmtId="0" fontId="18" fillId="0" borderId="113" xfId="0" applyFont="1" applyBorder="1" applyAlignment="1">
      <alignment vertical="center" wrapText="1"/>
    </xf>
    <xf numFmtId="49" fontId="41" fillId="0" borderId="171" xfId="0" applyNumberFormat="1" applyFont="1" applyBorder="1" applyAlignment="1" applyProtection="1">
      <alignment horizontal="center" vertical="top"/>
      <protection locked="0"/>
    </xf>
    <xf numFmtId="49" fontId="41" fillId="0" borderId="76" xfId="0" applyNumberFormat="1" applyFont="1" applyBorder="1" applyAlignment="1" applyProtection="1">
      <alignment horizontal="center" vertical="top"/>
      <protection locked="0"/>
    </xf>
    <xf numFmtId="49" fontId="41" fillId="8" borderId="0" xfId="0" applyNumberFormat="1" applyFont="1" applyFill="1" applyAlignment="1">
      <alignment horizontal="center" vertical="top"/>
    </xf>
    <xf numFmtId="0" fontId="26" fillId="4" borderId="0" xfId="0" applyFont="1" applyFill="1" applyAlignment="1">
      <alignment vertical="top"/>
    </xf>
    <xf numFmtId="0" fontId="25" fillId="0" borderId="112" xfId="0" applyFont="1" applyBorder="1" applyAlignment="1">
      <alignment vertical="top"/>
    </xf>
    <xf numFmtId="0" fontId="25" fillId="0" borderId="0" xfId="0" applyFont="1" applyAlignment="1">
      <alignment vertical="top"/>
    </xf>
    <xf numFmtId="0" fontId="7" fillId="4" borderId="0" xfId="0" applyFont="1" applyFill="1" applyAlignment="1">
      <alignment vertical="top"/>
    </xf>
    <xf numFmtId="0" fontId="41" fillId="2" borderId="0" xfId="0" applyFont="1" applyFill="1" applyAlignment="1">
      <alignment vertical="top"/>
    </xf>
    <xf numFmtId="0" fontId="17" fillId="0" borderId="118" xfId="0" applyFont="1" applyBorder="1" applyAlignment="1">
      <alignment horizontal="right" vertical="top"/>
    </xf>
    <xf numFmtId="0" fontId="17" fillId="0" borderId="119" xfId="0" applyFont="1" applyBorder="1" applyAlignment="1">
      <alignment horizontal="right" vertical="top"/>
    </xf>
    <xf numFmtId="0" fontId="26" fillId="4" borderId="0" xfId="0" applyFont="1" applyFill="1" applyAlignment="1">
      <alignment horizontal="right" vertical="center" wrapText="1"/>
    </xf>
    <xf numFmtId="164" fontId="25" fillId="0" borderId="15" xfId="0" applyNumberFormat="1" applyFont="1" applyBorder="1" applyAlignment="1">
      <alignment vertical="top"/>
    </xf>
    <xf numFmtId="0" fontId="25" fillId="0" borderId="17" xfId="0" applyFont="1" applyBorder="1" applyAlignment="1">
      <alignment vertical="top"/>
    </xf>
    <xf numFmtId="164" fontId="25" fillId="0" borderId="75" xfId="1" applyNumberFormat="1" applyFont="1" applyBorder="1" applyAlignment="1" applyProtection="1">
      <alignment vertical="top"/>
      <protection locked="0"/>
    </xf>
    <xf numFmtId="164" fontId="25" fillId="0" borderId="76" xfId="1" applyNumberFormat="1" applyFont="1" applyBorder="1" applyAlignment="1" applyProtection="1">
      <alignment vertical="top"/>
      <protection locked="0"/>
    </xf>
    <xf numFmtId="0" fontId="41" fillId="2" borderId="82" xfId="0" applyFont="1" applyFill="1" applyBorder="1" applyAlignment="1">
      <alignment vertical="top"/>
    </xf>
    <xf numFmtId="0" fontId="17" fillId="0" borderId="10" xfId="0" applyFont="1" applyBorder="1" applyAlignment="1">
      <alignment horizontal="right" vertical="top"/>
    </xf>
    <xf numFmtId="0" fontId="17" fillId="0" borderId="68" xfId="0" applyFont="1" applyBorder="1" applyAlignment="1">
      <alignment horizontal="right" vertical="top"/>
    </xf>
    <xf numFmtId="164" fontId="25" fillId="0" borderId="74" xfId="1" applyNumberFormat="1" applyFont="1" applyBorder="1" applyAlignment="1" applyProtection="1">
      <alignment vertical="top"/>
      <protection locked="0"/>
    </xf>
    <xf numFmtId="0" fontId="62" fillId="8" borderId="0" xfId="0" applyFont="1" applyFill="1" applyAlignment="1">
      <alignment horizontal="left" vertical="top"/>
    </xf>
    <xf numFmtId="0" fontId="25" fillId="0" borderId="79" xfId="0" applyFont="1" applyBorder="1" applyAlignment="1" applyProtection="1">
      <alignment horizontal="left" vertical="top"/>
      <protection locked="0"/>
    </xf>
    <xf numFmtId="0" fontId="25" fillId="0" borderId="80" xfId="0" applyFont="1" applyBorder="1" applyAlignment="1" applyProtection="1">
      <alignment horizontal="left" vertical="top"/>
      <protection locked="0"/>
    </xf>
    <xf numFmtId="0" fontId="25" fillId="0" borderId="81" xfId="0" applyFont="1" applyBorder="1" applyAlignment="1" applyProtection="1">
      <alignment horizontal="left" vertical="top"/>
      <protection locked="0"/>
    </xf>
    <xf numFmtId="0" fontId="25" fillId="0" borderId="84" xfId="0" applyFont="1" applyBorder="1" applyAlignment="1" applyProtection="1">
      <alignment horizontal="left" vertical="top"/>
      <protection locked="0"/>
    </xf>
    <xf numFmtId="0" fontId="25" fillId="0" borderId="0" xfId="0" applyFont="1" applyAlignment="1" applyProtection="1">
      <alignment horizontal="left" vertical="top"/>
      <protection locked="0"/>
    </xf>
    <xf numFmtId="0" fontId="25" fillId="0" borderId="83" xfId="0" applyFont="1" applyBorder="1" applyAlignment="1" applyProtection="1">
      <alignment horizontal="left" vertical="top"/>
      <protection locked="0"/>
    </xf>
    <xf numFmtId="0" fontId="25" fillId="0" borderId="85" xfId="0" applyFont="1" applyBorder="1" applyAlignment="1" applyProtection="1">
      <alignment horizontal="left" vertical="top"/>
      <protection locked="0"/>
    </xf>
    <xf numFmtId="0" fontId="25" fillId="0" borderId="82" xfId="0" applyFont="1" applyBorder="1" applyAlignment="1" applyProtection="1">
      <alignment horizontal="left" vertical="top"/>
      <protection locked="0"/>
    </xf>
    <xf numFmtId="0" fontId="25" fillId="0" borderId="86" xfId="0" applyFont="1" applyBorder="1" applyAlignment="1" applyProtection="1">
      <alignment horizontal="left" vertical="top"/>
      <protection locked="0"/>
    </xf>
    <xf numFmtId="0" fontId="17" fillId="4" borderId="80" xfId="0" applyFont="1" applyFill="1" applyBorder="1" applyAlignment="1">
      <alignment horizontal="center" vertical="center" wrapText="1"/>
    </xf>
    <xf numFmtId="0" fontId="17" fillId="4" borderId="0" xfId="0" applyFont="1" applyFill="1" applyAlignment="1">
      <alignment horizontal="center" vertical="center" wrapText="1"/>
    </xf>
    <xf numFmtId="0" fontId="17" fillId="4" borderId="128" xfId="0" applyFont="1" applyFill="1" applyBorder="1" applyAlignment="1">
      <alignment horizontal="center" vertical="center" wrapText="1"/>
    </xf>
    <xf numFmtId="0" fontId="17" fillId="0" borderId="124" xfId="0" applyFont="1" applyBorder="1" applyAlignment="1" applyProtection="1">
      <alignment horizontal="left" vertical="top"/>
      <protection locked="0"/>
    </xf>
    <xf numFmtId="0" fontId="17" fillId="0" borderId="125" xfId="0" applyFont="1" applyBorder="1" applyAlignment="1" applyProtection="1">
      <alignment horizontal="left" vertical="top"/>
      <protection locked="0"/>
    </xf>
    <xf numFmtId="0" fontId="17" fillId="0" borderId="126" xfId="0" applyFont="1" applyBorder="1" applyAlignment="1" applyProtection="1">
      <alignment horizontal="left" vertical="top"/>
      <protection locked="0"/>
    </xf>
    <xf numFmtId="0" fontId="17" fillId="0" borderId="117" xfId="0" applyFont="1" applyBorder="1" applyAlignment="1" applyProtection="1">
      <alignment horizontal="left" vertical="top"/>
      <protection locked="0"/>
    </xf>
    <xf numFmtId="0" fontId="17" fillId="0" borderId="0" xfId="0" applyFont="1" applyAlignment="1" applyProtection="1">
      <alignment horizontal="left" vertical="top"/>
      <protection locked="0"/>
    </xf>
    <xf numFmtId="0" fontId="17" fillId="0" borderId="83" xfId="0" applyFont="1" applyBorder="1" applyAlignment="1" applyProtection="1">
      <alignment horizontal="left" vertical="top"/>
      <protection locked="0"/>
    </xf>
    <xf numFmtId="0" fontId="17" fillId="0" borderId="127" xfId="0" applyFont="1" applyBorder="1" applyAlignment="1" applyProtection="1">
      <alignment horizontal="left" vertical="top"/>
      <protection locked="0"/>
    </xf>
    <xf numFmtId="0" fontId="17" fillId="0" borderId="128" xfId="0" applyFont="1" applyBorder="1" applyAlignment="1" applyProtection="1">
      <alignment horizontal="left" vertical="top"/>
      <protection locked="0"/>
    </xf>
    <xf numFmtId="0" fontId="17" fillId="0" borderId="129" xfId="0" applyFont="1" applyBorder="1" applyAlignment="1" applyProtection="1">
      <alignment horizontal="left" vertical="top"/>
      <protection locked="0"/>
    </xf>
    <xf numFmtId="0" fontId="9" fillId="8" borderId="74" xfId="0" applyFont="1" applyFill="1" applyBorder="1" applyAlignment="1">
      <alignment horizontal="left" vertical="top"/>
    </xf>
    <xf numFmtId="0" fontId="9" fillId="8" borderId="75" xfId="0" applyFont="1" applyFill="1" applyBorder="1" applyAlignment="1">
      <alignment horizontal="left" vertical="top"/>
    </xf>
    <xf numFmtId="0" fontId="9" fillId="8" borderId="76" xfId="0" applyFont="1" applyFill="1" applyBorder="1" applyAlignment="1">
      <alignment horizontal="left" vertical="top"/>
    </xf>
    <xf numFmtId="0" fontId="25" fillId="4" borderId="21" xfId="0" applyFont="1" applyFill="1" applyBorder="1" applyAlignment="1">
      <alignment horizontal="left" vertical="top"/>
    </xf>
    <xf numFmtId="0" fontId="25" fillId="4" borderId="89" xfId="0" applyFont="1" applyFill="1" applyBorder="1" applyAlignment="1">
      <alignment horizontal="left" vertical="top"/>
    </xf>
    <xf numFmtId="0" fontId="12" fillId="4" borderId="84" xfId="3" applyFill="1" applyBorder="1" applyAlignment="1" applyProtection="1">
      <alignment horizontal="center" vertical="center"/>
      <protection locked="0"/>
    </xf>
    <xf numFmtId="0" fontId="12" fillId="4" borderId="0" xfId="3" applyFill="1" applyBorder="1" applyAlignment="1" applyProtection="1">
      <alignment horizontal="center" vertical="center"/>
      <protection locked="0"/>
    </xf>
    <xf numFmtId="0" fontId="12" fillId="4" borderId="85" xfId="3" applyFill="1" applyBorder="1" applyAlignment="1" applyProtection="1">
      <alignment horizontal="center" vertical="center"/>
      <protection locked="0"/>
    </xf>
    <xf numFmtId="0" fontId="12" fillId="4" borderId="82" xfId="3" applyFill="1" applyBorder="1" applyAlignment="1" applyProtection="1">
      <alignment horizontal="center" vertical="center"/>
      <protection locked="0"/>
    </xf>
    <xf numFmtId="0" fontId="25" fillId="4" borderId="87" xfId="0" applyFont="1" applyFill="1" applyBorder="1" applyAlignment="1">
      <alignment horizontal="left" vertical="top"/>
    </xf>
    <xf numFmtId="0" fontId="25" fillId="4" borderId="122" xfId="0" applyFont="1" applyFill="1" applyBorder="1" applyAlignment="1">
      <alignment horizontal="left" vertical="top"/>
    </xf>
    <xf numFmtId="0" fontId="7" fillId="4" borderId="87" xfId="0" applyFont="1" applyFill="1" applyBorder="1" applyAlignment="1">
      <alignment horizontal="left" vertical="top"/>
    </xf>
    <xf numFmtId="0" fontId="7" fillId="4" borderId="122" xfId="0" applyFont="1" applyFill="1" applyBorder="1" applyAlignment="1">
      <alignment horizontal="left" vertical="top"/>
    </xf>
    <xf numFmtId="0" fontId="17" fillId="0" borderId="0" xfId="0" applyFont="1" applyAlignment="1">
      <alignment horizontal="right" vertical="top" wrapText="1"/>
    </xf>
    <xf numFmtId="0" fontId="18" fillId="0" borderId="117" xfId="0" applyFont="1" applyBorder="1" applyAlignment="1">
      <alignment horizontal="left" vertical="center" wrapText="1"/>
    </xf>
    <xf numFmtId="0" fontId="7" fillId="0" borderId="0" xfId="4" applyFont="1" applyAlignment="1">
      <alignment horizontal="left" vertical="top" wrapText="1"/>
    </xf>
    <xf numFmtId="0" fontId="18" fillId="4" borderId="0" xfId="4" applyFont="1" applyFill="1" applyAlignment="1">
      <alignment horizontal="left"/>
    </xf>
    <xf numFmtId="0" fontId="25" fillId="0" borderId="99" xfId="4" applyFont="1" applyBorder="1" applyAlignment="1">
      <alignment horizontal="center" vertical="center" wrapText="1"/>
    </xf>
    <xf numFmtId="0" fontId="36" fillId="0" borderId="0" xfId="4" applyFont="1" applyAlignment="1">
      <alignment horizontal="center"/>
    </xf>
    <xf numFmtId="0" fontId="36" fillId="0" borderId="111" xfId="4" applyFont="1" applyBorder="1" applyAlignment="1">
      <alignment horizontal="center"/>
    </xf>
    <xf numFmtId="0" fontId="38" fillId="4" borderId="0" xfId="4" applyFont="1" applyFill="1" applyAlignment="1">
      <alignment horizontal="left"/>
    </xf>
    <xf numFmtId="0" fontId="7" fillId="0" borderId="0" xfId="4" applyFont="1" applyAlignment="1">
      <alignment horizontal="left" wrapText="1"/>
    </xf>
    <xf numFmtId="0" fontId="30" fillId="10" borderId="93" xfId="4" applyFont="1" applyFill="1" applyBorder="1" applyAlignment="1">
      <alignment horizontal="center" vertical="center"/>
    </xf>
    <xf numFmtId="0" fontId="30" fillId="10" borderId="94" xfId="4" applyFont="1" applyFill="1" applyBorder="1" applyAlignment="1">
      <alignment horizontal="center" vertical="center"/>
    </xf>
    <xf numFmtId="0" fontId="30" fillId="11" borderId="93" xfId="4" applyFont="1" applyFill="1" applyBorder="1" applyAlignment="1">
      <alignment horizontal="center"/>
    </xf>
    <xf numFmtId="0" fontId="30" fillId="11" borderId="94" xfId="4" applyFont="1" applyFill="1" applyBorder="1" applyAlignment="1">
      <alignment horizontal="center"/>
    </xf>
    <xf numFmtId="0" fontId="7" fillId="0" borderId="96" xfId="4" applyFont="1" applyBorder="1" applyAlignment="1">
      <alignment horizontal="center"/>
    </xf>
    <xf numFmtId="0" fontId="7" fillId="0" borderId="97" xfId="4" applyFont="1" applyBorder="1" applyAlignment="1">
      <alignment horizontal="center"/>
    </xf>
    <xf numFmtId="0" fontId="7" fillId="0" borderId="98" xfId="4" applyFont="1" applyBorder="1" applyAlignment="1">
      <alignment horizontal="center"/>
    </xf>
    <xf numFmtId="0" fontId="7" fillId="0" borderId="102" xfId="4" applyFont="1" applyBorder="1" applyAlignment="1">
      <alignment horizontal="center"/>
    </xf>
    <xf numFmtId="0" fontId="7" fillId="0" borderId="103" xfId="4" applyFont="1" applyBorder="1" applyAlignment="1">
      <alignment horizontal="center"/>
    </xf>
    <xf numFmtId="0" fontId="7" fillId="0" borderId="104" xfId="4" applyFont="1" applyBorder="1" applyAlignment="1">
      <alignment horizontal="center"/>
    </xf>
    <xf numFmtId="0" fontId="7" fillId="0" borderId="102" xfId="4" applyFont="1" applyBorder="1" applyAlignment="1">
      <alignment horizontal="center" wrapText="1"/>
    </xf>
    <xf numFmtId="0" fontId="7" fillId="0" borderId="103" xfId="4" applyFont="1" applyBorder="1" applyAlignment="1">
      <alignment horizontal="center" wrapText="1"/>
    </xf>
    <xf numFmtId="0" fontId="7" fillId="0" borderId="104" xfId="4" applyFont="1" applyBorder="1" applyAlignment="1">
      <alignment horizontal="center" wrapText="1"/>
    </xf>
    <xf numFmtId="0" fontId="11" fillId="3" borderId="0" xfId="0" applyFont="1" applyFill="1" applyAlignment="1">
      <alignment horizontal="left" vertical="top"/>
    </xf>
    <xf numFmtId="0" fontId="7" fillId="0" borderId="0" xfId="0" applyFont="1" applyAlignment="1">
      <alignment vertical="top"/>
    </xf>
    <xf numFmtId="0" fontId="7" fillId="0" borderId="83" xfId="0" applyFont="1" applyBorder="1" applyAlignment="1">
      <alignment vertical="top"/>
    </xf>
    <xf numFmtId="0" fontId="7" fillId="0" borderId="74" xfId="0" applyFont="1" applyBorder="1" applyAlignment="1" applyProtection="1">
      <alignment horizontal="center" vertical="top"/>
      <protection locked="0"/>
    </xf>
    <xf numFmtId="0" fontId="7" fillId="0" borderId="76" xfId="0" applyFont="1" applyBorder="1" applyAlignment="1" applyProtection="1">
      <alignment horizontal="center" vertical="top"/>
      <protection locked="0"/>
    </xf>
    <xf numFmtId="0" fontId="7" fillId="0" borderId="0" xfId="0" applyFont="1" applyAlignment="1">
      <alignment horizontal="left"/>
    </xf>
    <xf numFmtId="0" fontId="7" fillId="0" borderId="83" xfId="0" applyFont="1" applyBorder="1" applyAlignment="1">
      <alignment horizontal="left"/>
    </xf>
    <xf numFmtId="0" fontId="12" fillId="9" borderId="0" xfId="3" applyFill="1" applyAlignment="1" applyProtection="1">
      <alignment horizontal="left" vertical="center" wrapText="1"/>
      <protection locked="0"/>
    </xf>
    <xf numFmtId="0" fontId="13" fillId="0" borderId="0" xfId="0" applyFont="1" applyAlignment="1">
      <alignment horizontal="left"/>
    </xf>
    <xf numFmtId="0" fontId="13" fillId="0" borderId="83" xfId="0" applyFont="1" applyBorder="1" applyAlignment="1">
      <alignment horizontal="left"/>
    </xf>
    <xf numFmtId="0" fontId="7" fillId="8" borderId="74" xfId="0" applyFont="1" applyFill="1" applyBorder="1" applyAlignment="1" applyProtection="1">
      <alignment horizontal="center" vertical="top"/>
      <protection locked="0"/>
    </xf>
    <xf numFmtId="0" fontId="7" fillId="8" borderId="76" xfId="0" applyFont="1" applyFill="1" applyBorder="1" applyAlignment="1" applyProtection="1">
      <alignment horizontal="center" vertical="top"/>
      <protection locked="0"/>
    </xf>
    <xf numFmtId="0" fontId="7" fillId="0" borderId="83" xfId="0" applyFont="1" applyBorder="1" applyAlignment="1">
      <alignment horizontal="left" vertical="top" wrapText="1"/>
    </xf>
    <xf numFmtId="0" fontId="7" fillId="0" borderId="79" xfId="0" applyFont="1" applyBorder="1" applyAlignment="1" applyProtection="1">
      <alignment horizontal="center" vertical="top"/>
      <protection locked="0"/>
    </xf>
    <xf numFmtId="0" fontId="7" fillId="0" borderId="81" xfId="0" applyFont="1" applyBorder="1" applyAlignment="1" applyProtection="1">
      <alignment horizontal="center" vertical="top"/>
      <protection locked="0"/>
    </xf>
    <xf numFmtId="0" fontId="7" fillId="0" borderId="85" xfId="0" applyFont="1" applyBorder="1" applyAlignment="1" applyProtection="1">
      <alignment horizontal="center" vertical="top"/>
      <protection locked="0"/>
    </xf>
    <xf numFmtId="0" fontId="7" fillId="0" borderId="86" xfId="0" applyFont="1" applyBorder="1" applyAlignment="1" applyProtection="1">
      <alignment horizontal="center" vertical="top"/>
      <protection locked="0"/>
    </xf>
    <xf numFmtId="0" fontId="12" fillId="0" borderId="0" xfId="3" applyAlignment="1" applyProtection="1">
      <alignment horizontal="left" vertical="top" wrapText="1"/>
      <protection locked="0"/>
    </xf>
    <xf numFmtId="0" fontId="12" fillId="0" borderId="83" xfId="3" applyBorder="1" applyAlignment="1" applyProtection="1">
      <alignment horizontal="left" vertical="top" wrapText="1"/>
      <protection locked="0"/>
    </xf>
    <xf numFmtId="0" fontId="7" fillId="0" borderId="84" xfId="0" applyFont="1" applyBorder="1" applyAlignment="1" applyProtection="1">
      <alignment horizontal="center" vertical="top"/>
      <protection locked="0"/>
    </xf>
    <xf numFmtId="0" fontId="7" fillId="0" borderId="83" xfId="0" applyFont="1" applyBorder="1" applyAlignment="1" applyProtection="1">
      <alignment horizontal="center" vertical="top"/>
      <protection locked="0"/>
    </xf>
    <xf numFmtId="0" fontId="7" fillId="0" borderId="0" xfId="0" applyFont="1" applyAlignment="1">
      <alignment horizontal="left" vertical="top"/>
    </xf>
    <xf numFmtId="0" fontId="7" fillId="0" borderId="83" xfId="0" applyFont="1" applyBorder="1" applyAlignment="1">
      <alignment horizontal="left" vertical="top"/>
    </xf>
    <xf numFmtId="0" fontId="7" fillId="0" borderId="83" xfId="0" applyFont="1" applyBorder="1" applyAlignment="1">
      <alignment vertical="top" wrapText="1"/>
    </xf>
    <xf numFmtId="0" fontId="7" fillId="0" borderId="74" xfId="0" applyFont="1" applyBorder="1" applyAlignment="1" applyProtection="1">
      <alignment horizontal="center" vertical="top" wrapText="1"/>
      <protection locked="0"/>
    </xf>
    <xf numFmtId="0" fontId="7" fillId="0" borderId="76" xfId="0" applyFont="1" applyBorder="1" applyAlignment="1" applyProtection="1">
      <alignment horizontal="center" vertical="top" wrapText="1"/>
      <protection locked="0"/>
    </xf>
    <xf numFmtId="0" fontId="9" fillId="8" borderId="80" xfId="0" applyFont="1" applyFill="1" applyBorder="1" applyAlignment="1">
      <alignment horizontal="center" vertical="top" wrapText="1"/>
    </xf>
    <xf numFmtId="0" fontId="9" fillId="8" borderId="82" xfId="0" applyFont="1" applyFill="1" applyBorder="1" applyAlignment="1">
      <alignment horizontal="center" vertical="top" wrapText="1"/>
    </xf>
    <xf numFmtId="0" fontId="11" fillId="8" borderId="0" xfId="0" applyFont="1" applyFill="1" applyAlignment="1">
      <alignment horizontal="left" vertical="top" wrapText="1"/>
    </xf>
    <xf numFmtId="0" fontId="96" fillId="2" borderId="82" xfId="0" applyFont="1" applyFill="1" applyBorder="1" applyAlignment="1">
      <alignment horizontal="left"/>
    </xf>
    <xf numFmtId="0" fontId="9" fillId="8" borderId="0" xfId="0" applyFont="1" applyFill="1" applyAlignment="1">
      <alignment horizontal="left" vertical="top"/>
    </xf>
    <xf numFmtId="0" fontId="96" fillId="2" borderId="0" xfId="0" applyFont="1" applyFill="1" applyAlignment="1">
      <alignment horizontal="left"/>
    </xf>
    <xf numFmtId="0" fontId="6" fillId="0" borderId="74" xfId="0" applyFont="1" applyBorder="1" applyAlignment="1" applyProtection="1">
      <alignment horizontal="center"/>
      <protection locked="0"/>
    </xf>
    <xf numFmtId="0" fontId="6" fillId="0" borderId="76" xfId="0" applyFont="1" applyBorder="1" applyAlignment="1" applyProtection="1">
      <alignment horizontal="center"/>
      <protection locked="0"/>
    </xf>
  </cellXfs>
  <cellStyles count="11">
    <cellStyle name="Comma 2" xfId="7" xr:uid="{5499679F-6E23-4583-9E3B-595377A23BAF}"/>
    <cellStyle name="Currency" xfId="1" builtinId="4"/>
    <cellStyle name="Currency 2" xfId="5" xr:uid="{FD0685FD-1B7A-4E4D-AABF-1C2AA1915A43}"/>
    <cellStyle name="Currency 2 2" xfId="10" xr:uid="{A4018653-006E-4770-87D1-A5A4E1F1A9F6}"/>
    <cellStyle name="Hyperlink" xfId="3" builtinId="8"/>
    <cellStyle name="Normal" xfId="0" builtinId="0"/>
    <cellStyle name="Normal 2" xfId="9" xr:uid="{39472720-6997-4489-BCDC-4DAE7FA79261}"/>
    <cellStyle name="Normal 2 2" xfId="8" xr:uid="{858EA1F6-B404-4509-A098-C0A336ADE9A0}"/>
    <cellStyle name="Normal 3" xfId="4" xr:uid="{A1DE9728-C28E-426A-B420-A870D5630DB0}"/>
    <cellStyle name="Percent" xfId="2" builtinId="5"/>
    <cellStyle name="Percent 2" xfId="6" xr:uid="{528E69F2-5EA7-4F04-BAB7-ADBFB8578B48}"/>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iagrams/_rels/data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9.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1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9.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1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1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1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1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1" qsCatId="simple" csTypeId="urn:microsoft.com/office/officeart/2005/8/colors/accent1_2#1"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2" qsCatId="simple" csTypeId="urn:microsoft.com/office/officeart/2005/8/colors/accent1_2#2"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3" qsCatId="simple" csTypeId="urn:microsoft.com/office/officeart/2005/8/colors/accent1_2#3"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4" qsCatId="simple" csTypeId="urn:microsoft.com/office/officeart/2005/8/colors/accent1_2#4"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80+</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BB29D2D2-2123-4840-82AD-39302CA98031}">
      <dgm:prSet custT="1"/>
      <dgm:spPr/>
      <dgm:t>
        <a:bodyPr/>
        <a:lstStyle/>
        <a:p>
          <a:r>
            <a:rPr lang="en-US" sz="1100">
              <a:latin typeface="Franklin Gothic Book" panose="020B0503020102020204" pitchFamily="34" charset="0"/>
            </a:rPr>
            <a:t>Assign a scoring tier and then set a target amount of eligible funds</a:t>
          </a:r>
        </a:p>
      </dgm:t>
    </dgm:pt>
    <dgm:pt modelId="{CDCACAF7-6AE3-4E61-A5A5-C16EAD5356C3}" type="parTrans" cxnId="{36693CFA-0A13-4B7F-ABAB-12672B7E1519}">
      <dgm:prSet/>
      <dgm:spPr/>
      <dgm:t>
        <a:bodyPr/>
        <a:lstStyle/>
        <a:p>
          <a:endParaRPr lang="en-US"/>
        </a:p>
      </dgm:t>
    </dgm:pt>
    <dgm:pt modelId="{AC29EC57-BFAD-4449-A61D-BFA72E8AD81B}" type="sibTrans" cxnId="{36693CFA-0A13-4B7F-ABAB-12672B7E1519}">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108B7BB4-1C58-4350-A1CA-3EDBEEC2CC2D}">
      <dgm:prSet phldrT="[Text]" custT="1"/>
      <dgm:spPr/>
      <dgm:t>
        <a:bodyPr/>
        <a:lstStyle/>
        <a:p>
          <a:r>
            <a:rPr lang="en-US" sz="1600">
              <a:solidFill>
                <a:schemeClr val="accent4"/>
              </a:solidFill>
              <a:latin typeface="Franklin Gothic Medium" panose="020B0603020102020204" pitchFamily="34" charset="0"/>
            </a:rPr>
            <a:t>Tier 1    $$</a:t>
          </a:r>
        </a:p>
      </dgm:t>
    </dgm:pt>
    <dgm:pt modelId="{65E48980-9FC0-4653-A817-DC4234DAF50D}" type="parTrans" cxnId="{D687926D-85EB-4BE4-81F8-1ACB4713EE02}">
      <dgm:prSet/>
      <dgm:spPr/>
      <dgm:t>
        <a:bodyPr/>
        <a:lstStyle/>
        <a:p>
          <a:endParaRPr lang="en-US"/>
        </a:p>
      </dgm:t>
    </dgm:pt>
    <dgm:pt modelId="{E1FA28F5-5A67-4E3D-9AFC-2B7816A9F679}" type="sibTrans" cxnId="{D687926D-85EB-4BE4-81F8-1ACB4713EE02}">
      <dgm:prSet/>
      <dgm:spPr/>
      <dgm:t>
        <a:bodyPr/>
        <a:lstStyle/>
        <a:p>
          <a:endParaRPr lang="en-US"/>
        </a:p>
      </dgm:t>
    </dgm:pt>
    <dgm:pt modelId="{D5FBC6FB-C1B9-46BA-8021-CE90E6A97222}">
      <dgm:prSet phldrT="[Text]" custT="1"/>
      <dgm:spPr/>
      <dgm:t>
        <a:bodyPr/>
        <a:lstStyle/>
        <a:p>
          <a:r>
            <a:rPr lang="en-US" sz="1600">
              <a:solidFill>
                <a:srgbClr val="FFC000"/>
              </a:solidFill>
              <a:latin typeface="Franklin Gothic Medium" panose="020B0603020102020204" pitchFamily="34" charset="0"/>
            </a:rPr>
            <a:t>    Tier 2    $</a:t>
          </a:r>
        </a:p>
      </dgm:t>
    </dgm:pt>
    <dgm:pt modelId="{B3E8EEF7-ECBF-4B90-800F-179B33AF4E7C}" type="parTrans" cxnId="{9B311B84-7C3F-47A6-ABDE-83084260BC13}">
      <dgm:prSet/>
      <dgm:spPr/>
      <dgm:t>
        <a:bodyPr/>
        <a:lstStyle/>
        <a:p>
          <a:endParaRPr lang="en-US"/>
        </a:p>
      </dgm:t>
    </dgm:pt>
    <dgm:pt modelId="{61DBF175-9DA3-4183-9014-FF44D7DA1C7C}" type="sibTrans" cxnId="{9B311B84-7C3F-47A6-ABDE-83084260BC13}">
      <dgm:prSet/>
      <dgm:spPr/>
      <dgm:t>
        <a:bodyPr/>
        <a:lstStyle/>
        <a:p>
          <a:endParaRPr lang="en-US"/>
        </a:p>
      </dgm:t>
    </dgm:pt>
    <dgm:pt modelId="{9E1ED3B6-44D9-4614-85B5-D9147D7E387A}">
      <dgm:prSet custT="1"/>
      <dgm:spPr/>
      <dgm:t>
        <a:bodyPr/>
        <a:lstStyle/>
        <a:p>
          <a:r>
            <a:rPr lang="en-US" sz="1600">
              <a:solidFill>
                <a:srgbClr val="FF3399"/>
              </a:solidFill>
              <a:latin typeface="Franklin Gothic Medium" panose="020B0603020102020204" pitchFamily="34" charset="0"/>
            </a:rPr>
            <a:t>        Tier 3    ?</a:t>
          </a:r>
        </a:p>
      </dgm:t>
    </dgm:pt>
    <dgm:pt modelId="{85B5341E-F9C9-4E42-AC04-47FEEFF5ECF4}" type="parTrans" cxnId="{A3518718-F554-48C1-B292-E8ACDDE942B5}">
      <dgm:prSet/>
      <dgm:spPr/>
      <dgm:t>
        <a:bodyPr/>
        <a:lstStyle/>
        <a:p>
          <a:endParaRPr lang="en-US"/>
        </a:p>
      </dgm:t>
    </dgm:pt>
    <dgm:pt modelId="{45A9FAFC-11A6-498E-B8A5-AF4ECB7BBCD5}" type="sibTrans" cxnId="{A3518718-F554-48C1-B292-E8ACDDE942B5}">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4"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4"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4"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4"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4"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4" custScaleX="105325" custScaleY="84548" custLinFactNeighborX="-11953" custLinFactNeighborY="-13304">
        <dgm:presLayoutVars>
          <dgm:chMax val="0"/>
          <dgm:chPref val="0"/>
          <dgm:bulletEnabled val="1"/>
        </dgm:presLayoutVars>
      </dgm:prSet>
      <dgm:spPr/>
    </dgm:pt>
    <dgm:pt modelId="{1F9EC799-47A5-42EF-B68E-6837FF3628B4}" type="pres">
      <dgm:prSet presAssocID="{BB29D2D2-2123-4840-82AD-39302CA98031}" presName="parentText4" presStyleLbl="node1" presStyleIdx="3" presStyleCnt="4" custScaleX="119809" custScaleY="119770" custLinFactNeighborX="3007">
        <dgm:presLayoutVars>
          <dgm:chMax/>
          <dgm:chPref val="3"/>
          <dgm:bulletEnabled val="1"/>
        </dgm:presLayoutVars>
      </dgm:prSet>
      <dgm:spPr/>
    </dgm:pt>
    <dgm:pt modelId="{9E9F69DB-49A5-45D1-89E4-C772F0F07539}" type="pres">
      <dgm:prSet presAssocID="{BB29D2D2-2123-4840-82AD-39302CA98031}" presName="childText4" presStyleLbl="solidAlignAcc1" presStyleIdx="3" presStyleCnt="4" custScaleX="99334" custScaleY="73614" custLinFactNeighborX="-8901" custLinFactNeighborY="-15211">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A3518718-F554-48C1-B292-E8ACDDE942B5}" srcId="{BB29D2D2-2123-4840-82AD-39302CA98031}" destId="{9E1ED3B6-44D9-4614-85B5-D9147D7E387A}" srcOrd="2" destOrd="0" parTransId="{85B5341E-F9C9-4E42-AC04-47FEEFF5ECF4}" sibTransId="{45A9FAFC-11A6-498E-B8A5-AF4ECB7BBCD5}"/>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783D4136-CECD-4C14-A001-1ACABA507166}" type="presOf" srcId="{108B7BB4-1C58-4350-A1CA-3EDBEEC2CC2D}" destId="{9E9F69DB-49A5-45D1-89E4-C772F0F07539}"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DB8A784D-50B3-4596-9829-547836DA78CA}" type="presOf" srcId="{D5FBC6FB-C1B9-46BA-8021-CE90E6A97222}" destId="{9E9F69DB-49A5-45D1-89E4-C772F0F07539}" srcOrd="0" destOrd="1" presId="urn:microsoft.com/office/officeart/2009/3/layout/IncreasingArrowsProcess"/>
    <dgm:cxn modelId="{D687926D-85EB-4BE4-81F8-1ACB4713EE02}" srcId="{BB29D2D2-2123-4840-82AD-39302CA98031}" destId="{108B7BB4-1C58-4350-A1CA-3EDBEEC2CC2D}" srcOrd="0" destOrd="0" parTransId="{65E48980-9FC0-4653-A817-DC4234DAF50D}" sibTransId="{E1FA28F5-5A67-4E3D-9AFC-2B7816A9F679}"/>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9B311B84-7C3F-47A6-ABDE-83084260BC13}" srcId="{BB29D2D2-2123-4840-82AD-39302CA98031}" destId="{D5FBC6FB-C1B9-46BA-8021-CE90E6A97222}" srcOrd="1" destOrd="0" parTransId="{B3E8EEF7-ECBF-4B90-800F-179B33AF4E7C}" sibTransId="{61DBF175-9DA3-4183-9014-FF44D7DA1C7C}"/>
    <dgm:cxn modelId="{B872AD8D-FCF4-4E0A-A271-2AC55E5C92A1}" type="presOf" srcId="{C2F23E32-E05C-4D2E-8FA5-64F0B7207686}" destId="{234B9F2B-D3AF-45B3-A0FA-2D38EECF0A80}" srcOrd="0" destOrd="0" presId="urn:microsoft.com/office/officeart/2009/3/layout/IncreasingArrowsProcess"/>
    <dgm:cxn modelId="{83AACD98-F746-4C6C-B72A-FF126D167E62}" type="presOf" srcId="{BB29D2D2-2123-4840-82AD-39302CA98031}" destId="{1F9EC799-47A5-42EF-B68E-6837FF3628B4}"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D43DB4A9-7808-4F9A-8792-DB31EEC0F1F9}" type="presOf" srcId="{9E1ED3B6-44D9-4614-85B5-D9147D7E387A}" destId="{9E9F69DB-49A5-45D1-89E4-C772F0F07539}" srcOrd="0" destOrd="2" presId="urn:microsoft.com/office/officeart/2009/3/layout/IncreasingArrowsProcess"/>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36693CFA-0A13-4B7F-ABAB-12672B7E1519}" srcId="{2595F476-A1EA-4878-89BF-4CA2DB264EB6}" destId="{BB29D2D2-2123-4840-82AD-39302CA98031}" srcOrd="3" destOrd="0" parTransId="{CDCACAF7-6AE3-4E61-A5A5-C16EAD5356C3}" sibTransId="{AC29EC57-BFAD-4449-A61D-BFA72E8AD81B}"/>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 modelId="{7236AA2B-E54F-4515-AD85-7DFFF6DB8726}" type="presParOf" srcId="{2CE545D9-276C-4022-8879-6980A7B1F388}" destId="{1F9EC799-47A5-42EF-B68E-6837FF3628B4}" srcOrd="6" destOrd="0" presId="urn:microsoft.com/office/officeart/2009/3/layout/IncreasingArrowsProcess"/>
    <dgm:cxn modelId="{6DA5EEBC-7CEF-410F-8BEA-FA25118977E6}" type="presParOf" srcId="{2CE545D9-276C-4022-8879-6980A7B1F388}" destId="{9E9F69DB-49A5-45D1-89E4-C772F0F07539}" srcOrd="7" destOrd="0" presId="urn:microsoft.com/office/officeart/2009/3/layout/IncreasingArrowsProcess"/>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5" qsCatId="simple" csTypeId="urn:microsoft.com/office/officeart/2005/8/colors/accent1_2#5"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6" qsCatId="simple" csTypeId="urn:microsoft.com/office/officeart/2005/8/colors/accent1_2#6"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7" qsCatId="simple" csTypeId="urn:microsoft.com/office/officeart/2005/8/colors/accent1_2#7"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36"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8" qsCatId="simple" csTypeId="urn:microsoft.com/office/officeart/2005/8/colors/accent1_2#8"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41"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9" qsCatId="simple" csTypeId="urn:microsoft.com/office/officeart/2005/8/colors/accent1_2#9"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46"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10" qsCatId="simple" csTypeId="urn:microsoft.com/office/officeart/2005/8/colors/accent1_2#10"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eligible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their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51"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11" qsCatId="simple" csTypeId="urn:microsoft.com/office/officeart/2005/8/colors/accent1_2#11"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56"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12" qsCatId="simple" csTypeId="urn:microsoft.com/office/officeart/2005/8/colors/accent1_2#1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6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05135" y="356479"/>
          <a:ext cx="944769" cy="944480"/>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37232" y="387967"/>
          <a:ext cx="881273" cy="881504"/>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2830" y="513920"/>
        <a:ext cx="629381" cy="629598"/>
      </dsp:txXfrm>
    </dsp:sp>
    <dsp:sp modelId="{9D4886BF-C49C-4B31-8554-CBFC937A9873}">
      <dsp:nvSpPr>
        <dsp:cNvPr id="0" name=""/>
        <dsp:cNvSpPr/>
      </dsp:nvSpPr>
      <dsp:spPr>
        <a:xfrm rot="2700000">
          <a:off x="6429437"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106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86661" y="513920"/>
        <a:ext cx="629381" cy="629598"/>
      </dsp:txXfrm>
    </dsp:sp>
    <dsp:sp modelId="{CFF4178B-CB1A-4D10-A705-B391DD7A2890}">
      <dsp:nvSpPr>
        <dsp:cNvPr id="0" name=""/>
        <dsp:cNvSpPr/>
      </dsp:nvSpPr>
      <dsp:spPr>
        <a:xfrm rot="2700000">
          <a:off x="5453965"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4894"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1189" y="513920"/>
        <a:ext cx="629381" cy="629598"/>
      </dsp:txXfrm>
    </dsp:sp>
    <dsp:sp modelId="{A6B52866-D58C-40EF-87A7-AAB14A4F608B}">
      <dsp:nvSpPr>
        <dsp:cNvPr id="0" name=""/>
        <dsp:cNvSpPr/>
      </dsp:nvSpPr>
      <dsp:spPr>
        <a:xfrm rot="2700000">
          <a:off x="447779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42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20" y="513920"/>
        <a:ext cx="629381" cy="629598"/>
      </dsp:txXfrm>
    </dsp:sp>
    <dsp:sp modelId="{DD7375CD-250D-47E6-84FE-01BD2B82805A}">
      <dsp:nvSpPr>
        <dsp:cNvPr id="0" name=""/>
        <dsp:cNvSpPr/>
      </dsp:nvSpPr>
      <dsp:spPr>
        <a:xfrm rot="2700000">
          <a:off x="3501627"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3254"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8851" y="513920"/>
        <a:ext cx="629381" cy="629598"/>
      </dsp:txXfrm>
    </dsp:sp>
    <dsp:sp modelId="{ACF595F0-320C-4DF4-8605-F1BBA8E3FD7D}">
      <dsp:nvSpPr>
        <dsp:cNvPr id="0" name=""/>
        <dsp:cNvSpPr/>
      </dsp:nvSpPr>
      <dsp:spPr>
        <a:xfrm rot="2700000">
          <a:off x="252615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7085"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83379" y="513920"/>
        <a:ext cx="629381" cy="629598"/>
      </dsp:txXfrm>
    </dsp:sp>
    <dsp:sp modelId="{176D5175-F3D6-4281-8AA5-77103F9B6215}">
      <dsp:nvSpPr>
        <dsp:cNvPr id="0" name=""/>
        <dsp:cNvSpPr/>
      </dsp:nvSpPr>
      <dsp:spPr>
        <a:xfrm rot="2700000">
          <a:off x="154998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8161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7210" y="513920"/>
        <a:ext cx="629381" cy="629598"/>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871558" y="187834"/>
          <a:ext cx="7142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871558" y="431125"/>
        <a:ext cx="6899161" cy="486581"/>
      </dsp:txXfrm>
    </dsp:sp>
    <dsp:sp modelId="{3F22A8F2-524E-454E-ACDC-2653584A62DD}">
      <dsp:nvSpPr>
        <dsp:cNvPr id="0" name=""/>
        <dsp:cNvSpPr/>
      </dsp:nvSpPr>
      <dsp:spPr>
        <a:xfrm>
          <a:off x="884505" y="885714"/>
          <a:ext cx="1532964" cy="177896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80+</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884505" y="885714"/>
        <a:ext cx="1532964" cy="1778960"/>
      </dsp:txXfrm>
    </dsp:sp>
    <dsp:sp modelId="{5F6A1D35-18E2-415E-9EF4-877596A96A22}">
      <dsp:nvSpPr>
        <dsp:cNvPr id="0" name=""/>
        <dsp:cNvSpPr/>
      </dsp:nvSpPr>
      <dsp:spPr>
        <a:xfrm>
          <a:off x="2425332" y="473287"/>
          <a:ext cx="5601613"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425332" y="716578"/>
        <a:ext cx="5358323" cy="486581"/>
      </dsp:txXfrm>
    </dsp:sp>
    <dsp:sp modelId="{353CAA6C-B50B-4DA9-9E0E-1ACDC605982D}">
      <dsp:nvSpPr>
        <dsp:cNvPr id="0" name=""/>
        <dsp:cNvSpPr/>
      </dsp:nvSpPr>
      <dsp:spPr>
        <a:xfrm>
          <a:off x="2406954" y="1175092"/>
          <a:ext cx="1615935" cy="1629681"/>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406954" y="1175092"/>
        <a:ext cx="1615935" cy="1629681"/>
      </dsp:txXfrm>
    </dsp:sp>
    <dsp:sp modelId="{234B9F2B-D3AF-45B3-A0FA-2D38EECF0A80}">
      <dsp:nvSpPr>
        <dsp:cNvPr id="0" name=""/>
        <dsp:cNvSpPr/>
      </dsp:nvSpPr>
      <dsp:spPr>
        <a:xfrm>
          <a:off x="3959802" y="797559"/>
          <a:ext cx="4073451" cy="973162"/>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3959802" y="1040850"/>
        <a:ext cx="3830161" cy="486581"/>
      </dsp:txXfrm>
    </dsp:sp>
    <dsp:sp modelId="{29F7FA93-21AB-4DC9-B409-0A7BEE13F8A2}">
      <dsp:nvSpPr>
        <dsp:cNvPr id="0" name=""/>
        <dsp:cNvSpPr/>
      </dsp:nvSpPr>
      <dsp:spPr>
        <a:xfrm>
          <a:off x="3969864" y="1451093"/>
          <a:ext cx="1622822" cy="1493037"/>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3969864" y="1451093"/>
        <a:ext cx="1622822" cy="1493037"/>
      </dsp:txXfrm>
    </dsp:sp>
    <dsp:sp modelId="{1F9EC799-47A5-42EF-B68E-6837FF3628B4}">
      <dsp:nvSpPr>
        <dsp:cNvPr id="0" name=""/>
        <dsp:cNvSpPr/>
      </dsp:nvSpPr>
      <dsp:spPr>
        <a:xfrm>
          <a:off x="5593594" y="1025635"/>
          <a:ext cx="2470661" cy="1165556"/>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54489"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Assign a scoring tier and then set a target amount of eligible funds</a:t>
          </a:r>
        </a:p>
      </dsp:txBody>
      <dsp:txXfrm>
        <a:off x="5593594" y="1317024"/>
        <a:ext cx="2179272" cy="582778"/>
      </dsp:txXfrm>
    </dsp:sp>
    <dsp:sp modelId="{9E9F69DB-49A5-45D1-89E4-C772F0F07539}">
      <dsp:nvSpPr>
        <dsp:cNvPr id="0" name=""/>
        <dsp:cNvSpPr/>
      </dsp:nvSpPr>
      <dsp:spPr>
        <a:xfrm>
          <a:off x="5602616" y="1837814"/>
          <a:ext cx="1544458" cy="1315189"/>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kern="1200">
              <a:solidFill>
                <a:schemeClr val="accent4"/>
              </a:solidFill>
              <a:latin typeface="Franklin Gothic Medium" panose="020B0603020102020204" pitchFamily="34" charset="0"/>
            </a:rPr>
            <a:t>Tier 1    $$</a:t>
          </a:r>
        </a:p>
        <a:p>
          <a:pPr marL="0" lvl="0" indent="0" algn="l" defTabSz="711200">
            <a:lnSpc>
              <a:spcPct val="90000"/>
            </a:lnSpc>
            <a:spcBef>
              <a:spcPct val="0"/>
            </a:spcBef>
            <a:spcAft>
              <a:spcPct val="35000"/>
            </a:spcAft>
            <a:buNone/>
          </a:pPr>
          <a:r>
            <a:rPr lang="en-US" sz="1600" kern="1200">
              <a:solidFill>
                <a:srgbClr val="FFC000"/>
              </a:solidFill>
              <a:latin typeface="Franklin Gothic Medium" panose="020B0603020102020204" pitchFamily="34" charset="0"/>
            </a:rPr>
            <a:t>    Tier 2    $</a:t>
          </a:r>
        </a:p>
        <a:p>
          <a:pPr marL="0" lvl="0" indent="0" algn="l" defTabSz="711200">
            <a:lnSpc>
              <a:spcPct val="90000"/>
            </a:lnSpc>
            <a:spcBef>
              <a:spcPct val="0"/>
            </a:spcBef>
            <a:spcAft>
              <a:spcPct val="35000"/>
            </a:spcAft>
            <a:buNone/>
          </a:pPr>
          <a:r>
            <a:rPr lang="en-US" sz="1600" kern="1200">
              <a:solidFill>
                <a:srgbClr val="FF3399"/>
              </a:solidFill>
              <a:latin typeface="Franklin Gothic Medium" panose="020B0603020102020204" pitchFamily="34" charset="0"/>
            </a:rPr>
            <a:t>        Tier 3    ?</a:t>
          </a:r>
        </a:p>
      </dsp:txBody>
      <dsp:txXfrm>
        <a:off x="5602616" y="1837814"/>
        <a:ext cx="1544458" cy="1315189"/>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10570" y="357179"/>
          <a:ext cx="946623" cy="946333"/>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42730" y="388729"/>
          <a:ext cx="883002" cy="883233"/>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8573" y="514929"/>
        <a:ext cx="630616" cy="630833"/>
      </dsp:txXfrm>
    </dsp:sp>
    <dsp:sp modelId="{9D4886BF-C49C-4B31-8554-CBFC937A9873}">
      <dsp:nvSpPr>
        <dsp:cNvPr id="0" name=""/>
        <dsp:cNvSpPr/>
      </dsp:nvSpPr>
      <dsp:spPr>
        <a:xfrm rot="2700000">
          <a:off x="643295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464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90489" y="514929"/>
        <a:ext cx="630616" cy="630833"/>
      </dsp:txXfrm>
    </dsp:sp>
    <dsp:sp modelId="{CFF4178B-CB1A-4D10-A705-B391DD7A2890}">
      <dsp:nvSpPr>
        <dsp:cNvPr id="0" name=""/>
        <dsp:cNvSpPr/>
      </dsp:nvSpPr>
      <dsp:spPr>
        <a:xfrm rot="2700000">
          <a:off x="545557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6561"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3103" y="514929"/>
        <a:ext cx="630616" cy="630833"/>
      </dsp:txXfrm>
    </dsp:sp>
    <dsp:sp modelId="{A6B52866-D58C-40EF-87A7-AAB14A4F608B}">
      <dsp:nvSpPr>
        <dsp:cNvPr id="0" name=""/>
        <dsp:cNvSpPr/>
      </dsp:nvSpPr>
      <dsp:spPr>
        <a:xfrm rot="2700000">
          <a:off x="447748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17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19" y="514929"/>
        <a:ext cx="630616" cy="630833"/>
      </dsp:txXfrm>
    </dsp:sp>
    <dsp:sp modelId="{DD7375CD-250D-47E6-84FE-01BD2B82805A}">
      <dsp:nvSpPr>
        <dsp:cNvPr id="0" name=""/>
        <dsp:cNvSpPr/>
      </dsp:nvSpPr>
      <dsp:spPr>
        <a:xfrm rot="2700000">
          <a:off x="3499402"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109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6934" y="514929"/>
        <a:ext cx="630616" cy="630833"/>
      </dsp:txXfrm>
    </dsp:sp>
    <dsp:sp modelId="{ACF595F0-320C-4DF4-8605-F1BBA8E3FD7D}">
      <dsp:nvSpPr>
        <dsp:cNvPr id="0" name=""/>
        <dsp:cNvSpPr/>
      </dsp:nvSpPr>
      <dsp:spPr>
        <a:xfrm rot="2700000">
          <a:off x="252201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3006"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79549" y="514929"/>
        <a:ext cx="630616" cy="630833"/>
      </dsp:txXfrm>
    </dsp:sp>
    <dsp:sp modelId="{176D5175-F3D6-4281-8AA5-77103F9B6215}">
      <dsp:nvSpPr>
        <dsp:cNvPr id="0" name=""/>
        <dsp:cNvSpPr/>
      </dsp:nvSpPr>
      <dsp:spPr>
        <a:xfrm rot="2700000">
          <a:off x="154393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7562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1464" y="514929"/>
        <a:ext cx="630616" cy="630833"/>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eligible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their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$130.5Million</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5.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6.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7.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8.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9.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10.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1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1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1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openxmlformats.org/officeDocument/2006/relationships/diagramData" Target="../diagrams/data6.xml"/><Relationship Id="rId39" Type="http://schemas.openxmlformats.org/officeDocument/2006/relationships/diagramQuickStyle" Target="../diagrams/quickStyle8.xml"/><Relationship Id="rId21" Type="http://schemas.openxmlformats.org/officeDocument/2006/relationships/diagramData" Target="../diagrams/data5.xml"/><Relationship Id="rId34" Type="http://schemas.openxmlformats.org/officeDocument/2006/relationships/diagramQuickStyle" Target="../diagrams/quickStyle7.xml"/><Relationship Id="rId42" Type="http://schemas.openxmlformats.org/officeDocument/2006/relationships/diagramData" Target="../diagrams/data9.xml"/><Relationship Id="rId47" Type="http://schemas.openxmlformats.org/officeDocument/2006/relationships/diagramData" Target="../diagrams/data10.xml"/><Relationship Id="rId50" Type="http://schemas.openxmlformats.org/officeDocument/2006/relationships/diagramColors" Target="../diagrams/colors10.xml"/><Relationship Id="rId55" Type="http://schemas.openxmlformats.org/officeDocument/2006/relationships/diagramColors" Target="../diagrams/colors11.xml"/><Relationship Id="rId7" Type="http://schemas.openxmlformats.org/officeDocument/2006/relationships/diagramLayout" Target="../diagrams/layout2.xml"/><Relationship Id="rId2" Type="http://schemas.openxmlformats.org/officeDocument/2006/relationships/diagramLayout" Target="../diagrams/layout1.xml"/><Relationship Id="rId16" Type="http://schemas.openxmlformats.org/officeDocument/2006/relationships/diagramData" Target="../diagrams/data4.xml"/><Relationship Id="rId29" Type="http://schemas.openxmlformats.org/officeDocument/2006/relationships/diagramColors" Target="../diagrams/colors6.xml"/><Relationship Id="rId11" Type="http://schemas.openxmlformats.org/officeDocument/2006/relationships/diagramData" Target="../diagrams/data3.xml"/><Relationship Id="rId24" Type="http://schemas.openxmlformats.org/officeDocument/2006/relationships/diagramColors" Target="../diagrams/colors5.xml"/><Relationship Id="rId32" Type="http://schemas.openxmlformats.org/officeDocument/2006/relationships/diagramData" Target="../diagrams/data7.xml"/><Relationship Id="rId37" Type="http://schemas.openxmlformats.org/officeDocument/2006/relationships/diagramData" Target="../diagrams/data8.xml"/><Relationship Id="rId40" Type="http://schemas.openxmlformats.org/officeDocument/2006/relationships/diagramColors" Target="../diagrams/colors8.xml"/><Relationship Id="rId45" Type="http://schemas.openxmlformats.org/officeDocument/2006/relationships/diagramColors" Target="../diagrams/colors9.xml"/><Relationship Id="rId53" Type="http://schemas.openxmlformats.org/officeDocument/2006/relationships/diagramLayout" Target="../diagrams/layout11.xml"/><Relationship Id="rId58" Type="http://schemas.openxmlformats.org/officeDocument/2006/relationships/diagramLayout" Target="../diagrams/layout12.xml"/><Relationship Id="rId5" Type="http://schemas.microsoft.com/office/2007/relationships/diagramDrawing" Target="../diagrams/drawing1.xml"/><Relationship Id="rId61" Type="http://schemas.microsoft.com/office/2007/relationships/diagramDrawing" Target="../diagrams/drawing12.xml"/><Relationship Id="rId19" Type="http://schemas.openxmlformats.org/officeDocument/2006/relationships/diagramColors" Target="../diagrams/colors4.xml"/><Relationship Id="rId14" Type="http://schemas.openxmlformats.org/officeDocument/2006/relationships/diagramColors" Target="../diagrams/colors3.xml"/><Relationship Id="rId22" Type="http://schemas.openxmlformats.org/officeDocument/2006/relationships/diagramLayout" Target="../diagrams/layout5.xml"/><Relationship Id="rId27" Type="http://schemas.openxmlformats.org/officeDocument/2006/relationships/diagramLayout" Target="../diagrams/layout6.xml"/><Relationship Id="rId30" Type="http://schemas.microsoft.com/office/2007/relationships/diagramDrawing" Target="../diagrams/drawing6.xml"/><Relationship Id="rId35" Type="http://schemas.openxmlformats.org/officeDocument/2006/relationships/diagramColors" Target="../diagrams/colors7.xml"/><Relationship Id="rId43" Type="http://schemas.openxmlformats.org/officeDocument/2006/relationships/diagramLayout" Target="../diagrams/layout9.xml"/><Relationship Id="rId48" Type="http://schemas.openxmlformats.org/officeDocument/2006/relationships/diagramLayout" Target="../diagrams/layout10.xml"/><Relationship Id="rId56" Type="http://schemas.microsoft.com/office/2007/relationships/diagramDrawing" Target="../diagrams/drawing11.xml"/><Relationship Id="rId8" Type="http://schemas.openxmlformats.org/officeDocument/2006/relationships/diagramQuickStyle" Target="../diagrams/quickStyle2.xml"/><Relationship Id="rId51" Type="http://schemas.microsoft.com/office/2007/relationships/diagramDrawing" Target="../diagrams/drawing10.xml"/><Relationship Id="rId3" Type="http://schemas.openxmlformats.org/officeDocument/2006/relationships/diagramQuickStyle" Target="../diagrams/quickStyle1.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microsoft.com/office/2007/relationships/diagramDrawing" Target="../diagrams/drawing5.xml"/><Relationship Id="rId33" Type="http://schemas.openxmlformats.org/officeDocument/2006/relationships/diagramLayout" Target="../diagrams/layout7.xml"/><Relationship Id="rId38" Type="http://schemas.openxmlformats.org/officeDocument/2006/relationships/diagramLayout" Target="../diagrams/layout8.xml"/><Relationship Id="rId46" Type="http://schemas.microsoft.com/office/2007/relationships/diagramDrawing" Target="../diagrams/drawing9.xml"/><Relationship Id="rId59" Type="http://schemas.openxmlformats.org/officeDocument/2006/relationships/diagramQuickStyle" Target="../diagrams/quickStyle12.xml"/><Relationship Id="rId20" Type="http://schemas.microsoft.com/office/2007/relationships/diagramDrawing" Target="../diagrams/drawing4.xml"/><Relationship Id="rId41" Type="http://schemas.microsoft.com/office/2007/relationships/diagramDrawing" Target="../diagrams/drawing8.xml"/><Relationship Id="rId54" Type="http://schemas.openxmlformats.org/officeDocument/2006/relationships/diagramQuickStyle" Target="../diagrams/quickStyle11.xml"/><Relationship Id="rId1" Type="http://schemas.openxmlformats.org/officeDocument/2006/relationships/diagramData" Target="../diagrams/data1.xml"/><Relationship Id="rId6" Type="http://schemas.openxmlformats.org/officeDocument/2006/relationships/diagramData" Target="../diagrams/data2.xml"/><Relationship Id="rId15" Type="http://schemas.microsoft.com/office/2007/relationships/diagramDrawing" Target="../diagrams/drawing3.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36" Type="http://schemas.microsoft.com/office/2007/relationships/diagramDrawing" Target="../diagrams/drawing7.xml"/><Relationship Id="rId49" Type="http://schemas.openxmlformats.org/officeDocument/2006/relationships/diagramQuickStyle" Target="../diagrams/quickStyle10.xml"/><Relationship Id="rId57" Type="http://schemas.openxmlformats.org/officeDocument/2006/relationships/diagramData" Target="../diagrams/data12.xml"/><Relationship Id="rId10" Type="http://schemas.microsoft.com/office/2007/relationships/diagramDrawing" Target="../diagrams/drawing2.xml"/><Relationship Id="rId31" Type="http://schemas.openxmlformats.org/officeDocument/2006/relationships/image" Target="../media/image4.png"/><Relationship Id="rId44" Type="http://schemas.openxmlformats.org/officeDocument/2006/relationships/diagramQuickStyle" Target="../diagrams/quickStyle9.xml"/><Relationship Id="rId52" Type="http://schemas.openxmlformats.org/officeDocument/2006/relationships/diagramData" Target="../diagrams/data11.xml"/><Relationship Id="rId60" Type="http://schemas.openxmlformats.org/officeDocument/2006/relationships/diagramColors" Target="../diagrams/colors1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17</xdr:col>
      <xdr:colOff>321816</xdr:colOff>
      <xdr:row>73</xdr:row>
      <xdr:rowOff>68463</xdr:rowOff>
    </xdr:from>
    <xdr:to>
      <xdr:col>45</xdr:col>
      <xdr:colOff>717232</xdr:colOff>
      <xdr:row>87</xdr:row>
      <xdr:rowOff>173170</xdr:rowOff>
    </xdr:to>
    <xdr:grpSp>
      <xdr:nvGrpSpPr>
        <xdr:cNvPr id="2" name="Group 1">
          <a:extLst>
            <a:ext uri="{FF2B5EF4-FFF2-40B4-BE49-F238E27FC236}">
              <a16:creationId xmlns:a16="http://schemas.microsoft.com/office/drawing/2014/main" id="{5F24167F-3377-4D7B-BE85-0FA80900E7E6}"/>
            </a:ext>
          </a:extLst>
        </xdr:cNvPr>
        <xdr:cNvGrpSpPr/>
      </xdr:nvGrpSpPr>
      <xdr:grpSpPr>
        <a:xfrm>
          <a:off x="8564751" y="14001633"/>
          <a:ext cx="21792376" cy="2912677"/>
          <a:chOff x="676275" y="16478250"/>
          <a:chExt cx="28599224" cy="4548980"/>
        </a:xfrm>
      </xdr:grpSpPr>
      <xdr:graphicFrame macro="">
        <xdr:nvGraphicFramePr>
          <xdr:cNvPr id="3" name="Diagram 2">
            <a:extLst>
              <a:ext uri="{FF2B5EF4-FFF2-40B4-BE49-F238E27FC236}">
                <a16:creationId xmlns:a16="http://schemas.microsoft.com/office/drawing/2014/main" id="{FC991B5D-BC09-4288-ABA3-3FB0E25EB0A9}"/>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sp macro="" textlink="">
        <xdr:nvSpPr>
          <xdr:cNvPr id="4" name="TextBox 3">
            <a:extLst>
              <a:ext uri="{FF2B5EF4-FFF2-40B4-BE49-F238E27FC236}">
                <a16:creationId xmlns:a16="http://schemas.microsoft.com/office/drawing/2014/main" id="{02A2D354-E31F-4A00-A56E-C5D5B854CD80}"/>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273DBEF1-BF4A-4C7A-816A-361736D993EE}"/>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073FCFBA-2312-49DA-9C2B-489F76292E98}"/>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86D23207-5E85-4D66-AE81-892B4CF296D0}"/>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AFCD9520-6B0E-4473-A149-39BBBE33CDC0}"/>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EECCB3F1-917D-4BF2-B13B-5057910301A1}"/>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A393E59D-87B2-4395-AB62-5243C63CC38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2905E9D9-DE15-474D-901C-EF6D677E113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32" name="Group 31">
          <a:extLst>
            <a:ext uri="{FF2B5EF4-FFF2-40B4-BE49-F238E27FC236}">
              <a16:creationId xmlns:a16="http://schemas.microsoft.com/office/drawing/2014/main" id="{7B173E11-6C54-4309-8DB0-75C98A184B31}"/>
            </a:ext>
          </a:extLst>
        </xdr:cNvPr>
        <xdr:cNvGrpSpPr/>
      </xdr:nvGrpSpPr>
      <xdr:grpSpPr>
        <a:xfrm>
          <a:off x="8087360" y="13417792"/>
          <a:ext cx="6696456" cy="2209196"/>
          <a:chOff x="49764" y="15486396"/>
          <a:chExt cx="8675301" cy="3356873"/>
        </a:xfrm>
      </xdr:grpSpPr>
      <xdr:sp macro="" textlink="">
        <xdr:nvSpPr>
          <xdr:cNvPr id="33" name="TextBox 32">
            <a:extLst>
              <a:ext uri="{FF2B5EF4-FFF2-40B4-BE49-F238E27FC236}">
                <a16:creationId xmlns:a16="http://schemas.microsoft.com/office/drawing/2014/main" id="{F9E8ADCA-E337-9A61-87B2-2EFAEEAAC245}"/>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4" name="TextBox 33">
            <a:extLst>
              <a:ext uri="{FF2B5EF4-FFF2-40B4-BE49-F238E27FC236}">
                <a16:creationId xmlns:a16="http://schemas.microsoft.com/office/drawing/2014/main" id="{E52775FD-A7DB-66BD-5534-B630BF757A0D}"/>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5" name="TextBox 34">
            <a:extLst>
              <a:ext uri="{FF2B5EF4-FFF2-40B4-BE49-F238E27FC236}">
                <a16:creationId xmlns:a16="http://schemas.microsoft.com/office/drawing/2014/main" id="{242BDAA0-594A-FC3E-6325-FC40E044467D}"/>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6" name="TextBox 35">
            <a:extLst>
              <a:ext uri="{FF2B5EF4-FFF2-40B4-BE49-F238E27FC236}">
                <a16:creationId xmlns:a16="http://schemas.microsoft.com/office/drawing/2014/main" id="{53E3B2BD-926A-CE1D-9C14-42D632F769BB}"/>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37" name="TextBox 36">
            <a:extLst>
              <a:ext uri="{FF2B5EF4-FFF2-40B4-BE49-F238E27FC236}">
                <a16:creationId xmlns:a16="http://schemas.microsoft.com/office/drawing/2014/main" id="{13903402-442B-6BEA-DDF6-2F2F478E5412}"/>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8" name="TextBox 37">
            <a:extLst>
              <a:ext uri="{FF2B5EF4-FFF2-40B4-BE49-F238E27FC236}">
                <a16:creationId xmlns:a16="http://schemas.microsoft.com/office/drawing/2014/main" id="{DACB787B-7EC8-CB78-4007-E662CAD85125}"/>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70274</xdr:colOff>
      <xdr:row>13</xdr:row>
      <xdr:rowOff>151130</xdr:rowOff>
    </xdr:from>
    <xdr:ext cx="9076587" cy="4389120"/>
    <xdr:sp macro="" textlink="">
      <xdr:nvSpPr>
        <xdr:cNvPr id="93" name="TextBox 38">
          <a:extLst>
            <a:ext uri="{FF2B5EF4-FFF2-40B4-BE49-F238E27FC236}">
              <a16:creationId xmlns:a16="http://schemas.microsoft.com/office/drawing/2014/main" id="{2EF7D589-37FF-4689-B579-98709AC41CF8}"/>
            </a:ext>
          </a:extLst>
        </xdr:cNvPr>
        <xdr:cNvSpPr txBox="1"/>
      </xdr:nvSpPr>
      <xdr:spPr>
        <a:xfrm>
          <a:off x="68369" y="2627630"/>
          <a:ext cx="9076587" cy="438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40" name="Arrow: Chevron 39">
          <a:extLst>
            <a:ext uri="{FF2B5EF4-FFF2-40B4-BE49-F238E27FC236}">
              <a16:creationId xmlns:a16="http://schemas.microsoft.com/office/drawing/2014/main" id="{E3287333-AC9A-4262-85AD-CB281D456199}"/>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41" name="Straight Connector 40">
          <a:extLst>
            <a:ext uri="{FF2B5EF4-FFF2-40B4-BE49-F238E27FC236}">
              <a16:creationId xmlns:a16="http://schemas.microsoft.com/office/drawing/2014/main" id="{B2D283FE-896E-4275-88C6-8AF066AEA897}"/>
            </a:ext>
          </a:extLst>
        </xdr:cNvPr>
        <xdr:cNvCxnSpPr/>
      </xdr:nvCxnSpPr>
      <xdr:spPr>
        <a:xfrm>
          <a:off x="30268" y="12487678"/>
          <a:ext cx="12620625" cy="1610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42" name="Arrow: Chevron 41">
          <a:extLst>
            <a:ext uri="{FF2B5EF4-FFF2-40B4-BE49-F238E27FC236}">
              <a16:creationId xmlns:a16="http://schemas.microsoft.com/office/drawing/2014/main" id="{C6A93390-A76E-4EA1-9227-4B8FDCF96C66}"/>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43" name="TextBox 42">
          <a:extLst>
            <a:ext uri="{FF2B5EF4-FFF2-40B4-BE49-F238E27FC236}">
              <a16:creationId xmlns:a16="http://schemas.microsoft.com/office/drawing/2014/main" id="{275BED72-2AC6-4777-82D4-580311EAEF70}"/>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44" name="Diagram 43">
          <a:extLst>
            <a:ext uri="{FF2B5EF4-FFF2-40B4-BE49-F238E27FC236}">
              <a16:creationId xmlns:a16="http://schemas.microsoft.com/office/drawing/2014/main" id="{0FA98C33-FF1D-4F5A-85C4-FE229FBE0BF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45" name="Diagram 44">
          <a:extLst>
            <a:ext uri="{FF2B5EF4-FFF2-40B4-BE49-F238E27FC236}">
              <a16:creationId xmlns:a16="http://schemas.microsoft.com/office/drawing/2014/main" id="{458E85B9-B6FC-4461-B8AF-B57E042698F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46" name="Diagram 45">
          <a:extLst>
            <a:ext uri="{FF2B5EF4-FFF2-40B4-BE49-F238E27FC236}">
              <a16:creationId xmlns:a16="http://schemas.microsoft.com/office/drawing/2014/main" id="{9A6853E7-4FBE-4C37-BD3B-9AE69C1EF0C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47" name="Oval 46">
          <a:extLst>
            <a:ext uri="{FF2B5EF4-FFF2-40B4-BE49-F238E27FC236}">
              <a16:creationId xmlns:a16="http://schemas.microsoft.com/office/drawing/2014/main" id="{47F5DC50-FD12-49CE-9E31-BA1A2814EF99}"/>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48" name="Oval 47">
          <a:extLst>
            <a:ext uri="{FF2B5EF4-FFF2-40B4-BE49-F238E27FC236}">
              <a16:creationId xmlns:a16="http://schemas.microsoft.com/office/drawing/2014/main" id="{629537D8-33A2-4B5F-8CA4-9F34B00AC8C7}"/>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49" name="Oval 48">
          <a:extLst>
            <a:ext uri="{FF2B5EF4-FFF2-40B4-BE49-F238E27FC236}">
              <a16:creationId xmlns:a16="http://schemas.microsoft.com/office/drawing/2014/main" id="{26C7110D-50D1-4E72-AD60-0689A6DC010A}"/>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50" name="Oval 49">
          <a:extLst>
            <a:ext uri="{FF2B5EF4-FFF2-40B4-BE49-F238E27FC236}">
              <a16:creationId xmlns:a16="http://schemas.microsoft.com/office/drawing/2014/main" id="{AF938337-CDBD-4476-B371-16C64247E65E}"/>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51" name="Oval 50">
          <a:extLst>
            <a:ext uri="{FF2B5EF4-FFF2-40B4-BE49-F238E27FC236}">
              <a16:creationId xmlns:a16="http://schemas.microsoft.com/office/drawing/2014/main" id="{332FDC3A-FF91-48DF-9A35-080CACCF82E4}"/>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52" name="Oval 51">
          <a:extLst>
            <a:ext uri="{FF2B5EF4-FFF2-40B4-BE49-F238E27FC236}">
              <a16:creationId xmlns:a16="http://schemas.microsoft.com/office/drawing/2014/main" id="{B889D331-F01B-45C5-9496-8209394AA57C}"/>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53" name="Oval 52">
          <a:extLst>
            <a:ext uri="{FF2B5EF4-FFF2-40B4-BE49-F238E27FC236}">
              <a16:creationId xmlns:a16="http://schemas.microsoft.com/office/drawing/2014/main" id="{C7FE6DD3-EB14-4BDF-9A5C-5117A8F4FC1C}"/>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54" name="Oval 53">
          <a:extLst>
            <a:ext uri="{FF2B5EF4-FFF2-40B4-BE49-F238E27FC236}">
              <a16:creationId xmlns:a16="http://schemas.microsoft.com/office/drawing/2014/main" id="{D7FA7701-93E2-480F-970D-699F1C038E63}"/>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55" name="Oval 54">
          <a:extLst>
            <a:ext uri="{FF2B5EF4-FFF2-40B4-BE49-F238E27FC236}">
              <a16:creationId xmlns:a16="http://schemas.microsoft.com/office/drawing/2014/main" id="{3C26E017-FB40-4D56-9FF8-10F0179DD2D2}"/>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56" name="Oval 55">
          <a:extLst>
            <a:ext uri="{FF2B5EF4-FFF2-40B4-BE49-F238E27FC236}">
              <a16:creationId xmlns:a16="http://schemas.microsoft.com/office/drawing/2014/main" id="{7B08999E-B75B-4D3D-BC70-F0E30F36FEA5}"/>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57" name="Oval 56">
          <a:extLst>
            <a:ext uri="{FF2B5EF4-FFF2-40B4-BE49-F238E27FC236}">
              <a16:creationId xmlns:a16="http://schemas.microsoft.com/office/drawing/2014/main" id="{A7D3F600-2221-4706-9B74-4835EF94AF4B}"/>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8" name="Oval 57">
          <a:extLst>
            <a:ext uri="{FF2B5EF4-FFF2-40B4-BE49-F238E27FC236}">
              <a16:creationId xmlns:a16="http://schemas.microsoft.com/office/drawing/2014/main" id="{A3F159AB-5261-4E18-A7A6-1B235C6E4AB5}"/>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59" name="Oval 58">
          <a:extLst>
            <a:ext uri="{FF2B5EF4-FFF2-40B4-BE49-F238E27FC236}">
              <a16:creationId xmlns:a16="http://schemas.microsoft.com/office/drawing/2014/main" id="{F9E9F28A-C455-4F27-9ED9-122672CCDB84}"/>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16400</xdr:colOff>
      <xdr:row>25</xdr:row>
      <xdr:rowOff>1486</xdr:rowOff>
    </xdr:to>
    <xdr:pic>
      <xdr:nvPicPr>
        <xdr:cNvPr id="60" name="Picture 59">
          <a:extLst>
            <a:ext uri="{FF2B5EF4-FFF2-40B4-BE49-F238E27FC236}">
              <a16:creationId xmlns:a16="http://schemas.microsoft.com/office/drawing/2014/main" id="{BAC620CA-FEDA-4D5B-9558-2CDB4E5A11B6}"/>
            </a:ext>
          </a:extLst>
        </xdr:cNvPr>
        <xdr:cNvPicPr>
          <a:picLocks noChangeAspect="1"/>
        </xdr:cNvPicPr>
      </xdr:nvPicPr>
      <xdr:blipFill>
        <a:blip xmlns:r="http://schemas.openxmlformats.org/officeDocument/2006/relationships" r:embed="rId31"/>
        <a:stretch>
          <a:fillRect/>
        </a:stretch>
      </xdr:blipFill>
      <xdr:spPr>
        <a:xfrm>
          <a:off x="3060913" y="174202"/>
          <a:ext cx="9585537" cy="4589784"/>
        </a:xfrm>
        <a:prstGeom prst="rect">
          <a:avLst/>
        </a:prstGeom>
        <a:ln>
          <a:noFill/>
        </a:ln>
        <a:effectLst>
          <a:softEdge rad="112500"/>
        </a:effectLst>
      </xdr:spPr>
    </xdr:pic>
    <xdr:clientData/>
  </xdr:twoCellAnchor>
  <xdr:twoCellAnchor>
    <xdr:from>
      <xdr:col>17</xdr:col>
      <xdr:colOff>325626</xdr:colOff>
      <xdr:row>73</xdr:row>
      <xdr:rowOff>66558</xdr:rowOff>
    </xdr:from>
    <xdr:to>
      <xdr:col>45</xdr:col>
      <xdr:colOff>715327</xdr:colOff>
      <xdr:row>87</xdr:row>
      <xdr:rowOff>169360</xdr:rowOff>
    </xdr:to>
    <xdr:grpSp>
      <xdr:nvGrpSpPr>
        <xdr:cNvPr id="9" name="Group 8">
          <a:extLst>
            <a:ext uri="{FF2B5EF4-FFF2-40B4-BE49-F238E27FC236}">
              <a16:creationId xmlns:a16="http://schemas.microsoft.com/office/drawing/2014/main" id="{7A9CA38A-6719-49A7-ABE9-A2230611159C}"/>
            </a:ext>
          </a:extLst>
        </xdr:cNvPr>
        <xdr:cNvGrpSpPr/>
      </xdr:nvGrpSpPr>
      <xdr:grpSpPr>
        <a:xfrm>
          <a:off x="8560941" y="13999728"/>
          <a:ext cx="21794281" cy="2918392"/>
          <a:chOff x="676275" y="16478250"/>
          <a:chExt cx="28599224" cy="4548980"/>
        </a:xfrm>
      </xdr:grpSpPr>
      <xdr:graphicFrame macro="">
        <xdr:nvGraphicFramePr>
          <xdr:cNvPr id="10" name="Diagram 9">
            <a:extLst>
              <a:ext uri="{FF2B5EF4-FFF2-40B4-BE49-F238E27FC236}">
                <a16:creationId xmlns:a16="http://schemas.microsoft.com/office/drawing/2014/main" id="{F1B3F25F-EF17-88F4-5399-367A8F430B07}"/>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32" r:lo="rId33" r:qs="rId34" r:cs="rId35"/>
          </a:graphicData>
        </a:graphic>
      </xdr:graphicFrame>
      <xdr:sp macro="" textlink="">
        <xdr:nvSpPr>
          <xdr:cNvPr id="11" name="TextBox 10">
            <a:extLst>
              <a:ext uri="{FF2B5EF4-FFF2-40B4-BE49-F238E27FC236}">
                <a16:creationId xmlns:a16="http://schemas.microsoft.com/office/drawing/2014/main" id="{1F8A16A0-D86D-399A-8712-063B20FC64A6}"/>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3" name="TextBox 12">
            <a:extLst>
              <a:ext uri="{FF2B5EF4-FFF2-40B4-BE49-F238E27FC236}">
                <a16:creationId xmlns:a16="http://schemas.microsoft.com/office/drawing/2014/main" id="{7DAC1324-EA16-D67D-4049-9EE0FE302D18}"/>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4" name="TextBox 13">
            <a:extLst>
              <a:ext uri="{FF2B5EF4-FFF2-40B4-BE49-F238E27FC236}">
                <a16:creationId xmlns:a16="http://schemas.microsoft.com/office/drawing/2014/main" id="{BF054FA7-5A69-F9BC-C4E0-0212F99F4558}"/>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5" name="TextBox 14">
            <a:extLst>
              <a:ext uri="{FF2B5EF4-FFF2-40B4-BE49-F238E27FC236}">
                <a16:creationId xmlns:a16="http://schemas.microsoft.com/office/drawing/2014/main" id="{5840DE39-0222-14B6-E783-ED131C3CC119}"/>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16" name="TextBox 15">
            <a:extLst>
              <a:ext uri="{FF2B5EF4-FFF2-40B4-BE49-F238E27FC236}">
                <a16:creationId xmlns:a16="http://schemas.microsoft.com/office/drawing/2014/main" id="{A9A007C7-5051-19EB-643E-7BE8170EB458}"/>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7" name="Arrow: Chevron 16">
          <a:extLst>
            <a:ext uri="{FF2B5EF4-FFF2-40B4-BE49-F238E27FC236}">
              <a16:creationId xmlns:a16="http://schemas.microsoft.com/office/drawing/2014/main" id="{5EA515D1-5401-47CA-AFA6-422A4CA43FA5}"/>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18" name="Diagram 17">
          <a:extLst>
            <a:ext uri="{FF2B5EF4-FFF2-40B4-BE49-F238E27FC236}">
              <a16:creationId xmlns:a16="http://schemas.microsoft.com/office/drawing/2014/main" id="{DA6DDA0A-0B52-4FC9-8727-6421A3FE4EA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7" r:lo="rId38" r:qs="rId39" r:cs="rId40"/>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19" name="Diagram 18">
          <a:extLst>
            <a:ext uri="{FF2B5EF4-FFF2-40B4-BE49-F238E27FC236}">
              <a16:creationId xmlns:a16="http://schemas.microsoft.com/office/drawing/2014/main" id="{86E2694A-C695-43C6-9804-82854715C8A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2" r:lo="rId43" r:qs="rId44" r:cs="rId45"/>
        </a:graphicData>
      </a:graphic>
    </xdr:graphicFrame>
    <xdr:clientData/>
  </xdr:twoCellAnchor>
  <xdr:twoCellAnchor>
    <xdr:from>
      <xdr:col>16</xdr:col>
      <xdr:colOff>324485</xdr:colOff>
      <xdr:row>70</xdr:row>
      <xdr:rowOff>54217</xdr:rowOff>
    </xdr:from>
    <xdr:to>
      <xdr:col>28</xdr:col>
      <xdr:colOff>362966</xdr:colOff>
      <xdr:row>81</xdr:row>
      <xdr:rowOff>63138</xdr:rowOff>
    </xdr:to>
    <xdr:grpSp>
      <xdr:nvGrpSpPr>
        <xdr:cNvPr id="20" name="Group 19">
          <a:extLst>
            <a:ext uri="{FF2B5EF4-FFF2-40B4-BE49-F238E27FC236}">
              <a16:creationId xmlns:a16="http://schemas.microsoft.com/office/drawing/2014/main" id="{91B0F03C-2C7F-460A-95F2-387B955AE83B}"/>
            </a:ext>
          </a:extLst>
        </xdr:cNvPr>
        <xdr:cNvGrpSpPr/>
      </xdr:nvGrpSpPr>
      <xdr:grpSpPr>
        <a:xfrm>
          <a:off x="8083550" y="13421602"/>
          <a:ext cx="6696456" cy="2201576"/>
          <a:chOff x="49764" y="15486396"/>
          <a:chExt cx="8675301" cy="3356873"/>
        </a:xfrm>
      </xdr:grpSpPr>
      <xdr:sp macro="" textlink="">
        <xdr:nvSpPr>
          <xdr:cNvPr id="21" name="TextBox 20">
            <a:extLst>
              <a:ext uri="{FF2B5EF4-FFF2-40B4-BE49-F238E27FC236}">
                <a16:creationId xmlns:a16="http://schemas.microsoft.com/office/drawing/2014/main" id="{7AAE8BF7-27A3-A34A-CB97-2443BB86F905}"/>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2" name="TextBox 21">
            <a:extLst>
              <a:ext uri="{FF2B5EF4-FFF2-40B4-BE49-F238E27FC236}">
                <a16:creationId xmlns:a16="http://schemas.microsoft.com/office/drawing/2014/main" id="{1D65D4D3-782C-43E2-F74A-84F83013C29B}"/>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3" name="TextBox 22">
            <a:extLst>
              <a:ext uri="{FF2B5EF4-FFF2-40B4-BE49-F238E27FC236}">
                <a16:creationId xmlns:a16="http://schemas.microsoft.com/office/drawing/2014/main" id="{BBA79129-74C3-09AC-79E4-71C2DC11C05E}"/>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4" name="TextBox 23">
            <a:extLst>
              <a:ext uri="{FF2B5EF4-FFF2-40B4-BE49-F238E27FC236}">
                <a16:creationId xmlns:a16="http://schemas.microsoft.com/office/drawing/2014/main" id="{EAB82BF9-3DFF-A318-6158-A24F409DAB69}"/>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25" name="TextBox 24">
            <a:extLst>
              <a:ext uri="{FF2B5EF4-FFF2-40B4-BE49-F238E27FC236}">
                <a16:creationId xmlns:a16="http://schemas.microsoft.com/office/drawing/2014/main" id="{AE9C6301-1A21-9271-231E-43314A58A618}"/>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6" name="TextBox 25">
            <a:extLst>
              <a:ext uri="{FF2B5EF4-FFF2-40B4-BE49-F238E27FC236}">
                <a16:creationId xmlns:a16="http://schemas.microsoft.com/office/drawing/2014/main" id="{C61C6F49-841A-1AE0-1CAB-D53BD8BC6957}"/>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28" name="Arrow: Chevron 27">
          <a:extLst>
            <a:ext uri="{FF2B5EF4-FFF2-40B4-BE49-F238E27FC236}">
              <a16:creationId xmlns:a16="http://schemas.microsoft.com/office/drawing/2014/main" id="{237E8DF6-ABF3-46C7-9CED-5D45A6D66812}"/>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29" name="Straight Connector 28">
          <a:extLst>
            <a:ext uri="{FF2B5EF4-FFF2-40B4-BE49-F238E27FC236}">
              <a16:creationId xmlns:a16="http://schemas.microsoft.com/office/drawing/2014/main" id="{31238276-92C0-4EE6-A422-FE120550057C}"/>
            </a:ext>
          </a:extLst>
        </xdr:cNvPr>
        <xdr:cNvCxnSpPr/>
      </xdr:nvCxnSpPr>
      <xdr:spPr>
        <a:xfrm>
          <a:off x="32173" y="12489583"/>
          <a:ext cx="1252728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61" name="Arrow: Chevron 60">
          <a:extLst>
            <a:ext uri="{FF2B5EF4-FFF2-40B4-BE49-F238E27FC236}">
              <a16:creationId xmlns:a16="http://schemas.microsoft.com/office/drawing/2014/main" id="{2B33C1B9-3ACA-47A8-944F-3AECCBB5D336}"/>
            </a:ext>
          </a:extLst>
        </xdr:cNvPr>
        <xdr:cNvSpPr/>
      </xdr:nvSpPr>
      <xdr:spPr>
        <a:xfrm>
          <a:off x="9304549" y="13958025"/>
          <a:ext cx="40671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62" name="TextBox 61">
          <a:extLst>
            <a:ext uri="{FF2B5EF4-FFF2-40B4-BE49-F238E27FC236}">
              <a16:creationId xmlns:a16="http://schemas.microsoft.com/office/drawing/2014/main" id="{74C17930-09A5-4515-874F-4106BAACF34A}"/>
            </a:ext>
          </a:extLst>
        </xdr:cNvPr>
        <xdr:cNvSpPr txBox="1"/>
      </xdr:nvSpPr>
      <xdr:spPr>
        <a:xfrm>
          <a:off x="9738518" y="13363608"/>
          <a:ext cx="284702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84" name="Diagram 62">
          <a:extLst>
            <a:ext uri="{FF2B5EF4-FFF2-40B4-BE49-F238E27FC236}">
              <a16:creationId xmlns:a16="http://schemas.microsoft.com/office/drawing/2014/main" id="{706D2DA1-DA27-46AD-82E7-B460F535767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7" r:lo="rId48" r:qs="rId49" r:cs="rId50"/>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87" name="Diagram 63">
          <a:extLst>
            <a:ext uri="{FF2B5EF4-FFF2-40B4-BE49-F238E27FC236}">
              <a16:creationId xmlns:a16="http://schemas.microsoft.com/office/drawing/2014/main" id="{A42D32AC-3FF8-4627-8F97-662ED1154D6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2" r:lo="rId53" r:qs="rId54" r:cs="rId55"/>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104" name="Diagram 64">
          <a:extLst>
            <a:ext uri="{FF2B5EF4-FFF2-40B4-BE49-F238E27FC236}">
              <a16:creationId xmlns:a16="http://schemas.microsoft.com/office/drawing/2014/main" id="{A7E69533-C6CB-4FA7-8588-48E0B7597C3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7" r:lo="rId58" r:qs="rId59" r:cs="rId60"/>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6" name="Oval 65">
          <a:extLst>
            <a:ext uri="{FF2B5EF4-FFF2-40B4-BE49-F238E27FC236}">
              <a16:creationId xmlns:a16="http://schemas.microsoft.com/office/drawing/2014/main" id="{293F5521-6595-4C6C-8D45-C1DB9FE24F3C}"/>
            </a:ext>
          </a:extLst>
        </xdr:cNvPr>
        <xdr:cNvSpPr/>
      </xdr:nvSpPr>
      <xdr:spPr>
        <a:xfrm>
          <a:off x="214630" y="12804564"/>
          <a:ext cx="111336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7" name="Oval 66">
          <a:extLst>
            <a:ext uri="{FF2B5EF4-FFF2-40B4-BE49-F238E27FC236}">
              <a16:creationId xmlns:a16="http://schemas.microsoft.com/office/drawing/2014/main" id="{8E6021F8-F2D3-4F6C-8207-46983FEF513C}"/>
            </a:ext>
          </a:extLst>
        </xdr:cNvPr>
        <xdr:cNvSpPr/>
      </xdr:nvSpPr>
      <xdr:spPr>
        <a:xfrm>
          <a:off x="190500" y="13852313"/>
          <a:ext cx="151934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8" name="Oval 67">
          <a:extLst>
            <a:ext uri="{FF2B5EF4-FFF2-40B4-BE49-F238E27FC236}">
              <a16:creationId xmlns:a16="http://schemas.microsoft.com/office/drawing/2014/main" id="{24B3675B-93BA-43B3-8437-579663F7628D}"/>
            </a:ext>
          </a:extLst>
        </xdr:cNvPr>
        <xdr:cNvSpPr/>
      </xdr:nvSpPr>
      <xdr:spPr>
        <a:xfrm>
          <a:off x="1189568" y="12818956"/>
          <a:ext cx="120586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69" name="Oval 68">
          <a:extLst>
            <a:ext uri="{FF2B5EF4-FFF2-40B4-BE49-F238E27FC236}">
              <a16:creationId xmlns:a16="http://schemas.microsoft.com/office/drawing/2014/main" id="{F8F29B9C-279B-4483-AABB-26FF3478536D}"/>
            </a:ext>
          </a:extLst>
        </xdr:cNvPr>
        <xdr:cNvSpPr/>
      </xdr:nvSpPr>
      <xdr:spPr>
        <a:xfrm>
          <a:off x="1437005" y="13797490"/>
          <a:ext cx="147976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70" name="Oval 69">
          <a:extLst>
            <a:ext uri="{FF2B5EF4-FFF2-40B4-BE49-F238E27FC236}">
              <a16:creationId xmlns:a16="http://schemas.microsoft.com/office/drawing/2014/main" id="{5B29446E-D23C-4015-9643-8A356B5A62F4}"/>
            </a:ext>
          </a:extLst>
        </xdr:cNvPr>
        <xdr:cNvSpPr/>
      </xdr:nvSpPr>
      <xdr:spPr>
        <a:xfrm>
          <a:off x="2087667" y="12811123"/>
          <a:ext cx="14670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71" name="Oval 70">
          <a:extLst>
            <a:ext uri="{FF2B5EF4-FFF2-40B4-BE49-F238E27FC236}">
              <a16:creationId xmlns:a16="http://schemas.microsoft.com/office/drawing/2014/main" id="{F4C4C545-A070-4953-BAB2-61B85EC1E068}"/>
            </a:ext>
          </a:extLst>
        </xdr:cNvPr>
        <xdr:cNvSpPr/>
      </xdr:nvSpPr>
      <xdr:spPr>
        <a:xfrm>
          <a:off x="3399790" y="12814299"/>
          <a:ext cx="122195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72" name="Oval 71">
          <a:extLst>
            <a:ext uri="{FF2B5EF4-FFF2-40B4-BE49-F238E27FC236}">
              <a16:creationId xmlns:a16="http://schemas.microsoft.com/office/drawing/2014/main" id="{7E7C81A7-A59A-4967-BF7B-D73B0752BA41}"/>
            </a:ext>
          </a:extLst>
        </xdr:cNvPr>
        <xdr:cNvSpPr/>
      </xdr:nvSpPr>
      <xdr:spPr>
        <a:xfrm>
          <a:off x="2601171" y="13807017"/>
          <a:ext cx="138366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73" name="Oval 72">
          <a:extLst>
            <a:ext uri="{FF2B5EF4-FFF2-40B4-BE49-F238E27FC236}">
              <a16:creationId xmlns:a16="http://schemas.microsoft.com/office/drawing/2014/main" id="{3A12D42A-8548-4B01-B946-D7F5E9DE7153}"/>
            </a:ext>
          </a:extLst>
        </xdr:cNvPr>
        <xdr:cNvSpPr/>
      </xdr:nvSpPr>
      <xdr:spPr>
        <a:xfrm>
          <a:off x="3800052" y="13837920"/>
          <a:ext cx="125666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114" name="Oval 73">
          <a:extLst>
            <a:ext uri="{FF2B5EF4-FFF2-40B4-BE49-F238E27FC236}">
              <a16:creationId xmlns:a16="http://schemas.microsoft.com/office/drawing/2014/main" id="{60B26722-6F2F-4B67-BAEE-87190D7D9148}"/>
            </a:ext>
          </a:extLst>
        </xdr:cNvPr>
        <xdr:cNvSpPr/>
      </xdr:nvSpPr>
      <xdr:spPr>
        <a:xfrm>
          <a:off x="4404361" y="12802658"/>
          <a:ext cx="127296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5" name="Oval 74">
          <a:extLst>
            <a:ext uri="{FF2B5EF4-FFF2-40B4-BE49-F238E27FC236}">
              <a16:creationId xmlns:a16="http://schemas.microsoft.com/office/drawing/2014/main" id="{68BBDCA7-9B8D-4939-8617-C414994D556A}"/>
            </a:ext>
          </a:extLst>
        </xdr:cNvPr>
        <xdr:cNvSpPr/>
      </xdr:nvSpPr>
      <xdr:spPr>
        <a:xfrm>
          <a:off x="4850766" y="13823528"/>
          <a:ext cx="130090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6" name="Oval 75">
          <a:extLst>
            <a:ext uri="{FF2B5EF4-FFF2-40B4-BE49-F238E27FC236}">
              <a16:creationId xmlns:a16="http://schemas.microsoft.com/office/drawing/2014/main" id="{0CEC42DB-FEE2-4B3B-A085-744D1D40B1B0}"/>
            </a:ext>
          </a:extLst>
        </xdr:cNvPr>
        <xdr:cNvSpPr/>
      </xdr:nvSpPr>
      <xdr:spPr>
        <a:xfrm>
          <a:off x="5439622" y="12838218"/>
          <a:ext cx="114024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7" name="Oval 76">
          <a:extLst>
            <a:ext uri="{FF2B5EF4-FFF2-40B4-BE49-F238E27FC236}">
              <a16:creationId xmlns:a16="http://schemas.microsoft.com/office/drawing/2014/main" id="{7B641DBE-E56F-4913-B322-23CFA665A5A0}"/>
            </a:ext>
          </a:extLst>
        </xdr:cNvPr>
        <xdr:cNvSpPr/>
      </xdr:nvSpPr>
      <xdr:spPr>
        <a:xfrm>
          <a:off x="5935132" y="13823528"/>
          <a:ext cx="151172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8" name="Oval 77">
          <a:extLst>
            <a:ext uri="{FF2B5EF4-FFF2-40B4-BE49-F238E27FC236}">
              <a16:creationId xmlns:a16="http://schemas.microsoft.com/office/drawing/2014/main" id="{AE660DB0-D5FC-454B-B2AC-EDD114E0F045}"/>
            </a:ext>
          </a:extLst>
        </xdr:cNvPr>
        <xdr:cNvSpPr/>
      </xdr:nvSpPr>
      <xdr:spPr>
        <a:xfrm>
          <a:off x="6367145" y="12825729"/>
          <a:ext cx="116628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6</xdr:row>
      <xdr:rowOff>95250</xdr:rowOff>
    </xdr:from>
    <xdr:to>
      <xdr:col>3</xdr:col>
      <xdr:colOff>49170</xdr:colOff>
      <xdr:row>10</xdr:row>
      <xdr:rowOff>48626</xdr:rowOff>
    </xdr:to>
    <xdr:pic>
      <xdr:nvPicPr>
        <xdr:cNvPr id="3" name="Picture 2">
          <a:extLst>
            <a:ext uri="{FF2B5EF4-FFF2-40B4-BE49-F238E27FC236}">
              <a16:creationId xmlns:a16="http://schemas.microsoft.com/office/drawing/2014/main" id="{E8F14F74-08A8-4467-A375-A08EAA2F33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 y="1120140"/>
          <a:ext cx="1579789" cy="647700"/>
        </a:xfrm>
        <a:prstGeom prst="rect">
          <a:avLst/>
        </a:prstGeom>
      </xdr:spPr>
    </xdr:pic>
    <xdr:clientData/>
  </xdr:twoCellAnchor>
  <xdr:twoCellAnchor editAs="oneCell">
    <xdr:from>
      <xdr:col>0</xdr:col>
      <xdr:colOff>0</xdr:colOff>
      <xdr:row>6</xdr:row>
      <xdr:rowOff>12276</xdr:rowOff>
    </xdr:from>
    <xdr:to>
      <xdr:col>21</xdr:col>
      <xdr:colOff>124988</xdr:colOff>
      <xdr:row>39</xdr:row>
      <xdr:rowOff>25568</xdr:rowOff>
    </xdr:to>
    <xdr:pic>
      <xdr:nvPicPr>
        <xdr:cNvPr id="7" name="Picture 6">
          <a:extLst>
            <a:ext uri="{FF2B5EF4-FFF2-40B4-BE49-F238E27FC236}">
              <a16:creationId xmlns:a16="http://schemas.microsoft.com/office/drawing/2014/main" id="{DABE98AA-5365-41E4-BA6E-A73B84E6F1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044786"/>
          <a:ext cx="10616727" cy="5662521"/>
        </a:xfrm>
        <a:prstGeom prst="rect">
          <a:avLst/>
        </a:prstGeom>
      </xdr:spPr>
    </xdr:pic>
    <xdr:clientData/>
  </xdr:twoCellAnchor>
  <xdr:twoCellAnchor editAs="oneCell">
    <xdr:from>
      <xdr:col>0</xdr:col>
      <xdr:colOff>104775</xdr:colOff>
      <xdr:row>6</xdr:row>
      <xdr:rowOff>95250</xdr:rowOff>
    </xdr:from>
    <xdr:to>
      <xdr:col>3</xdr:col>
      <xdr:colOff>65363</xdr:colOff>
      <xdr:row>10</xdr:row>
      <xdr:rowOff>63866</xdr:rowOff>
    </xdr:to>
    <xdr:pic>
      <xdr:nvPicPr>
        <xdr:cNvPr id="2" name="Picture 1">
          <a:extLst>
            <a:ext uri="{FF2B5EF4-FFF2-40B4-BE49-F238E27FC236}">
              <a16:creationId xmlns:a16="http://schemas.microsoft.com/office/drawing/2014/main" id="{3DEB22C6-97B0-43A2-A33F-870D0358B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146810"/>
          <a:ext cx="1572169" cy="6591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rans_Dev/TIP/2026-2030%20TIP-NOFA/2026-2030%20NOFA/EMPC/2024%20NIRPC%20NOFA%20Environmental%209.1.24.xlsx" TargetMode="External"/><Relationship Id="rId2" Type="http://schemas.openxmlformats.org/officeDocument/2006/relationships/externalLinkPath" Target="file:///K:\Trans_Dev\TIP\2026-2030%20TIP-NOFA\2026-2030%20NOFA\EMPC\2024%20NIRPC%20NOFA%20Environmental%209.1.24.xlsx" TargetMode="External"/><Relationship Id="rId1" Type="http://schemas.openxmlformats.org/officeDocument/2006/relationships/externalLinkPath" Target="/Trans_Dev/TIP/2026-2030%20TIP-NOFA/2026-2030%20NOFA/EMPC/2024%20NIRPC%20NOFA%20Environmental%209.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tart Here"/>
      <sheetName val="Programming Rules"/>
      <sheetName val="Funding Overview"/>
      <sheetName val="Program &amp; Project Types"/>
      <sheetName val="Application"/>
      <sheetName val="Des # Application"/>
      <sheetName val="Checklist"/>
    </sheetNames>
    <sheetDataSet>
      <sheetData sheetId="0"/>
      <sheetData sheetId="1"/>
      <sheetData sheetId="2"/>
      <sheetData sheetId="3"/>
      <sheetData sheetId="4">
        <row r="6">
          <cell r="S6"/>
          <cell r="Y6"/>
        </row>
        <row r="11">
          <cell r="W11"/>
        </row>
        <row r="16">
          <cell r="X16" t="e">
            <v>#DIV/0!</v>
          </cell>
          <cell r="Y16"/>
          <cell r="Z16"/>
        </row>
        <row r="19">
          <cell r="A19"/>
        </row>
        <row r="40">
          <cell r="G40"/>
        </row>
        <row r="41">
          <cell r="G41"/>
        </row>
        <row r="42">
          <cell r="H42"/>
        </row>
        <row r="48">
          <cell r="U48"/>
        </row>
        <row r="57">
          <cell r="Y57"/>
          <cell r="Z57"/>
        </row>
        <row r="68">
          <cell r="Y68"/>
          <cell r="Z68"/>
        </row>
        <row r="73">
          <cell r="Y73"/>
          <cell r="Z73"/>
        </row>
        <row r="81">
          <cell r="Y81"/>
          <cell r="Z81"/>
        </row>
        <row r="82">
          <cell r="Y82"/>
          <cell r="Z82"/>
        </row>
        <row r="83">
          <cell r="Y83"/>
          <cell r="Z83"/>
        </row>
        <row r="84">
          <cell r="Y84"/>
          <cell r="Z84"/>
        </row>
        <row r="85">
          <cell r="Y85"/>
          <cell r="Z85"/>
        </row>
        <row r="86">
          <cell r="Y86"/>
          <cell r="Z86"/>
        </row>
        <row r="87">
          <cell r="Y87"/>
          <cell r="Z87"/>
        </row>
        <row r="88">
          <cell r="Y88"/>
          <cell r="Z88"/>
        </row>
        <row r="89">
          <cell r="Y89"/>
          <cell r="Z89"/>
        </row>
        <row r="90">
          <cell r="Y90"/>
          <cell r="Z90"/>
        </row>
        <row r="91">
          <cell r="Y91"/>
          <cell r="Z91"/>
        </row>
        <row r="92">
          <cell r="Y92"/>
          <cell r="Z92"/>
        </row>
        <row r="93">
          <cell r="Y93"/>
          <cell r="Z93"/>
        </row>
        <row r="94">
          <cell r="Y94"/>
          <cell r="Z94"/>
        </row>
        <row r="95">
          <cell r="Y95"/>
          <cell r="Z95"/>
        </row>
        <row r="96">
          <cell r="Y96"/>
          <cell r="Z96"/>
        </row>
        <row r="97">
          <cell r="Y97"/>
          <cell r="Z97"/>
        </row>
        <row r="99">
          <cell r="Y99"/>
          <cell r="Z99"/>
        </row>
        <row r="100">
          <cell r="Y100"/>
          <cell r="Z100"/>
        </row>
        <row r="101">
          <cell r="Y101"/>
          <cell r="Z101"/>
        </row>
        <row r="102">
          <cell r="Y102"/>
          <cell r="Z102"/>
        </row>
        <row r="103">
          <cell r="Y103"/>
          <cell r="Z103"/>
        </row>
        <row r="104">
          <cell r="Y104"/>
          <cell r="Z104"/>
        </row>
        <row r="105">
          <cell r="Y105"/>
          <cell r="Z105"/>
        </row>
        <row r="106">
          <cell r="Y106"/>
          <cell r="Z106"/>
        </row>
        <row r="107">
          <cell r="Y107"/>
          <cell r="Z107"/>
        </row>
        <row r="108">
          <cell r="Y108"/>
          <cell r="Z108"/>
        </row>
        <row r="109">
          <cell r="Y109"/>
          <cell r="Z109"/>
        </row>
        <row r="110">
          <cell r="Y110"/>
          <cell r="Z110"/>
        </row>
        <row r="112">
          <cell r="Y112"/>
          <cell r="Z112"/>
        </row>
        <row r="113">
          <cell r="Y113"/>
          <cell r="Z113"/>
        </row>
        <row r="114">
          <cell r="Y114"/>
          <cell r="Z114"/>
        </row>
        <row r="115">
          <cell r="Y115"/>
          <cell r="Z115"/>
        </row>
        <row r="116">
          <cell r="Y116"/>
          <cell r="Z116"/>
        </row>
        <row r="117">
          <cell r="Y117"/>
          <cell r="Z117"/>
        </row>
        <row r="118">
          <cell r="Y118"/>
          <cell r="Z118"/>
        </row>
        <row r="119">
          <cell r="Y119"/>
          <cell r="Z119"/>
        </row>
        <row r="120">
          <cell r="Y120"/>
          <cell r="Z120"/>
        </row>
        <row r="121">
          <cell r="Y121"/>
          <cell r="Z121"/>
        </row>
        <row r="128">
          <cell r="Y128"/>
          <cell r="Z128"/>
        </row>
        <row r="133">
          <cell r="Y133"/>
          <cell r="Z133"/>
        </row>
        <row r="139">
          <cell r="Y139"/>
          <cell r="Z139"/>
        </row>
      </sheetData>
      <sheetData sheetId="5"/>
      <sheetData sheetId="6"/>
    </sheetDataSet>
  </externalBook>
</externalLink>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5" Type="http://schemas.openxmlformats.org/officeDocument/2006/relationships/drawing" Target="../drawings/drawing1.xml"/><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2.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xperience.arcgis.com/experience/c2cc72da93e644aa835a09a8039f9c9d"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in.gov/indot/traffic-engineering/traffic-guidance-documents/" TargetMode="External"/><Relationship Id="rId2" Type="http://schemas.openxmlformats.org/officeDocument/2006/relationships/hyperlink" Target="https://rtip.nirpc.org/secure2/xtip_amend_menu.asp?amend_type=CFP" TargetMode="External"/><Relationship Id="rId1" Type="http://schemas.openxmlformats.org/officeDocument/2006/relationships/hyperlink" Target="https://www.fhwa.dot.gov/environment/air_quality/cmaq/toolk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2F4C3-5B7C-48E6-8DC3-6EBE7539FCF4}">
  <sheetPr>
    <tabColor theme="7"/>
  </sheetPr>
  <dimension ref="A1:AG137"/>
  <sheetViews>
    <sheetView showGridLines="0" showRowColHeaders="0" tabSelected="1" topLeftCell="A51" workbookViewId="0">
      <selection activeCell="K82" sqref="K82:R82"/>
    </sheetView>
  </sheetViews>
  <sheetFormatPr defaultColWidth="10.6328125" defaultRowHeight="15" x14ac:dyDescent="0.25"/>
  <cols>
    <col min="1" max="5" width="6" style="5" customWidth="1"/>
    <col min="6" max="25" width="5.6328125" style="5" customWidth="1"/>
    <col min="26" max="26" width="6.90625" style="5" customWidth="1"/>
    <col min="27" max="16384" width="10.6328125" style="5"/>
  </cols>
  <sheetData>
    <row r="1" spans="1:26" x14ac:dyDescent="0.25">
      <c r="A1" s="283"/>
      <c r="B1" s="283"/>
      <c r="C1" s="283"/>
      <c r="D1" s="283"/>
      <c r="E1" s="283"/>
      <c r="F1" s="283"/>
      <c r="G1" s="283"/>
      <c r="H1" s="283"/>
      <c r="I1" s="283"/>
      <c r="J1" s="283"/>
      <c r="K1" s="283"/>
      <c r="L1" s="283"/>
      <c r="M1" s="283"/>
      <c r="N1" s="283"/>
      <c r="O1" s="283"/>
      <c r="P1" s="283"/>
      <c r="Q1" s="283"/>
      <c r="R1" s="283"/>
      <c r="S1" s="283"/>
      <c r="T1" s="283"/>
      <c r="U1" s="283"/>
      <c r="V1" s="283"/>
      <c r="W1" s="283"/>
      <c r="X1" s="283"/>
      <c r="Y1" s="283"/>
      <c r="Z1" s="283"/>
    </row>
    <row r="2" spans="1:26" ht="15" customHeight="1" x14ac:dyDescent="0.25">
      <c r="A2" s="284"/>
      <c r="B2" s="284"/>
      <c r="C2" s="284"/>
      <c r="D2" s="284"/>
      <c r="E2" s="284"/>
      <c r="F2" s="284"/>
      <c r="G2" s="284"/>
      <c r="H2" s="284"/>
      <c r="I2" s="284"/>
      <c r="J2" s="284"/>
      <c r="K2" s="284"/>
      <c r="L2" s="284"/>
      <c r="M2" s="284"/>
      <c r="N2" s="284"/>
      <c r="O2" s="284"/>
      <c r="P2" s="284"/>
      <c r="Q2" s="284"/>
      <c r="R2" s="284"/>
      <c r="S2" s="284"/>
      <c r="T2" s="284"/>
      <c r="U2" s="284"/>
      <c r="V2" s="284"/>
      <c r="W2" s="284"/>
      <c r="X2" s="284"/>
      <c r="Y2" s="284"/>
      <c r="Z2" s="284"/>
    </row>
    <row r="3" spans="1:26" ht="15" customHeight="1" x14ac:dyDescent="0.25">
      <c r="A3" s="284"/>
      <c r="B3" s="284"/>
      <c r="C3" s="284"/>
      <c r="D3" s="284"/>
      <c r="E3" s="284"/>
      <c r="F3" s="284"/>
      <c r="G3" s="284"/>
      <c r="H3" s="284"/>
      <c r="I3" s="284"/>
      <c r="J3" s="284"/>
      <c r="K3" s="284"/>
      <c r="L3" s="284"/>
      <c r="M3" s="284"/>
      <c r="N3" s="284"/>
      <c r="O3" s="284"/>
      <c r="P3" s="284"/>
      <c r="Q3" s="284"/>
      <c r="R3" s="284"/>
      <c r="S3" s="284"/>
      <c r="T3" s="284"/>
      <c r="U3" s="284"/>
      <c r="V3" s="284"/>
      <c r="W3" s="284"/>
      <c r="X3" s="284"/>
      <c r="Y3" s="284"/>
      <c r="Z3" s="284"/>
    </row>
    <row r="4" spans="1:26" ht="15" customHeight="1" x14ac:dyDescent="0.25">
      <c r="A4" s="284"/>
      <c r="B4" s="284"/>
      <c r="C4" s="284"/>
      <c r="D4" s="284"/>
      <c r="E4" s="284"/>
      <c r="F4" s="284"/>
      <c r="G4" s="284"/>
      <c r="H4" s="284"/>
      <c r="I4" s="284"/>
      <c r="J4" s="284"/>
      <c r="K4" s="284"/>
      <c r="L4" s="284"/>
      <c r="M4" s="284"/>
      <c r="N4" s="284"/>
      <c r="O4" s="284"/>
      <c r="P4" s="284"/>
      <c r="Q4" s="284"/>
      <c r="R4" s="284"/>
      <c r="S4" s="284"/>
      <c r="T4" s="284"/>
      <c r="U4" s="284"/>
      <c r="V4" s="284"/>
      <c r="W4" s="284"/>
      <c r="X4" s="284"/>
      <c r="Y4" s="284"/>
      <c r="Z4" s="284"/>
    </row>
    <row r="5" spans="1:26" ht="15" customHeight="1" x14ac:dyDescent="0.25">
      <c r="A5" s="284"/>
      <c r="B5" s="284"/>
      <c r="C5" s="284"/>
      <c r="D5" s="284"/>
      <c r="E5" s="284"/>
      <c r="F5" s="284"/>
      <c r="G5" s="284"/>
      <c r="H5" s="284"/>
      <c r="I5" s="284"/>
      <c r="J5" s="284"/>
      <c r="K5" s="284"/>
      <c r="L5" s="284"/>
      <c r="M5" s="284"/>
      <c r="N5" s="284"/>
      <c r="O5" s="284"/>
      <c r="P5" s="284"/>
      <c r="Q5" s="284"/>
      <c r="R5" s="284"/>
      <c r="S5" s="284"/>
      <c r="T5" s="284"/>
      <c r="U5" s="284"/>
      <c r="V5" s="284"/>
      <c r="W5" s="284"/>
      <c r="X5" s="284"/>
      <c r="Y5" s="284"/>
      <c r="Z5" s="284"/>
    </row>
    <row r="6" spans="1:26" ht="15" customHeight="1" x14ac:dyDescent="0.25">
      <c r="A6" s="284"/>
      <c r="B6" s="284"/>
      <c r="C6" s="284"/>
      <c r="D6" s="284"/>
      <c r="E6" s="284"/>
      <c r="F6" s="284"/>
      <c r="G6" s="284"/>
      <c r="H6" s="284"/>
      <c r="I6" s="284"/>
      <c r="J6" s="284"/>
      <c r="K6" s="284"/>
      <c r="L6" s="284"/>
      <c r="M6" s="284"/>
      <c r="N6" s="284"/>
      <c r="O6" s="284"/>
      <c r="P6" s="284"/>
      <c r="Q6" s="284"/>
      <c r="R6" s="284"/>
      <c r="S6" s="284"/>
      <c r="T6" s="284"/>
      <c r="U6" s="284"/>
      <c r="V6" s="284"/>
      <c r="W6" s="284"/>
      <c r="X6" s="284"/>
      <c r="Y6" s="284"/>
      <c r="Z6" s="284"/>
    </row>
    <row r="7" spans="1:26" ht="15" customHeight="1" x14ac:dyDescent="0.25">
      <c r="A7" s="284"/>
      <c r="B7" s="284"/>
      <c r="C7" s="284"/>
      <c r="D7" s="284"/>
      <c r="E7" s="284"/>
      <c r="F7" s="284"/>
      <c r="G7" s="284"/>
      <c r="H7" s="284"/>
      <c r="I7" s="284"/>
      <c r="J7" s="284"/>
      <c r="K7" s="284"/>
      <c r="L7" s="284"/>
      <c r="M7" s="284"/>
      <c r="N7" s="284"/>
      <c r="O7" s="284"/>
      <c r="P7" s="284"/>
      <c r="Q7" s="284"/>
      <c r="R7" s="284"/>
      <c r="S7" s="284"/>
      <c r="T7" s="284"/>
      <c r="U7" s="284"/>
      <c r="V7" s="284"/>
      <c r="W7" s="284"/>
      <c r="X7" s="284"/>
      <c r="Y7" s="284"/>
      <c r="Z7" s="284"/>
    </row>
    <row r="8" spans="1:26" ht="15" customHeight="1" x14ac:dyDescent="0.25">
      <c r="A8" s="284"/>
      <c r="B8" s="284"/>
      <c r="C8" s="284"/>
      <c r="D8" s="284"/>
      <c r="E8" s="284"/>
      <c r="F8" s="284"/>
      <c r="G8" s="284"/>
      <c r="H8" s="284"/>
      <c r="I8" s="284"/>
      <c r="J8" s="284"/>
      <c r="K8" s="284"/>
      <c r="L8" s="284"/>
      <c r="M8" s="284"/>
      <c r="N8" s="284"/>
      <c r="O8" s="284"/>
      <c r="P8" s="284"/>
      <c r="Q8" s="284"/>
      <c r="R8" s="284"/>
      <c r="S8" s="284"/>
      <c r="T8" s="284"/>
      <c r="U8" s="284"/>
      <c r="V8" s="284"/>
      <c r="W8" s="284"/>
      <c r="X8" s="284"/>
      <c r="Y8" s="284"/>
      <c r="Z8" s="284"/>
    </row>
    <row r="9" spans="1:26" ht="15" customHeight="1" x14ac:dyDescent="0.25">
      <c r="A9" s="284"/>
      <c r="B9" s="284"/>
      <c r="C9" s="284"/>
      <c r="D9" s="284"/>
      <c r="E9" s="284"/>
      <c r="F9" s="284"/>
      <c r="G9" s="284"/>
      <c r="H9" s="284"/>
      <c r="I9" s="284"/>
      <c r="J9" s="284"/>
      <c r="K9" s="284"/>
      <c r="L9" s="284"/>
      <c r="M9" s="284"/>
      <c r="N9" s="284"/>
      <c r="O9" s="284"/>
      <c r="P9" s="284"/>
      <c r="Q9" s="284"/>
      <c r="R9" s="284"/>
      <c r="S9" s="284"/>
      <c r="T9" s="284"/>
      <c r="U9" s="284"/>
      <c r="V9" s="284"/>
      <c r="W9" s="284"/>
      <c r="X9" s="284"/>
      <c r="Y9" s="284"/>
      <c r="Z9" s="284"/>
    </row>
    <row r="10" spans="1:26" ht="15" customHeight="1" x14ac:dyDescent="0.25">
      <c r="A10" s="284"/>
      <c r="B10" s="284"/>
      <c r="C10" s="284"/>
      <c r="D10" s="284"/>
      <c r="E10" s="284"/>
      <c r="F10" s="284"/>
      <c r="G10" s="284"/>
      <c r="H10" s="284"/>
      <c r="I10" s="284"/>
      <c r="J10" s="284"/>
      <c r="K10" s="284"/>
      <c r="L10" s="284"/>
      <c r="M10" s="284"/>
      <c r="N10" s="284"/>
      <c r="O10" s="284"/>
      <c r="P10" s="284"/>
      <c r="Q10" s="284"/>
      <c r="R10" s="284"/>
      <c r="S10" s="284"/>
      <c r="T10" s="284"/>
      <c r="U10" s="284"/>
      <c r="V10" s="284"/>
      <c r="W10" s="284"/>
      <c r="X10" s="284"/>
      <c r="Y10" s="284"/>
      <c r="Z10" s="284"/>
    </row>
    <row r="11" spans="1:26" ht="15" customHeight="1" x14ac:dyDescent="0.25">
      <c r="A11" s="284"/>
      <c r="B11" s="284"/>
      <c r="C11" s="284"/>
      <c r="D11" s="284"/>
      <c r="E11" s="284"/>
      <c r="F11" s="284"/>
      <c r="G11" s="284"/>
      <c r="H11" s="284"/>
      <c r="I11" s="284"/>
      <c r="J11" s="284"/>
      <c r="K11" s="284"/>
      <c r="L11" s="284"/>
      <c r="M11" s="284"/>
      <c r="N11" s="284"/>
      <c r="O11" s="284"/>
      <c r="P11" s="284"/>
      <c r="Q11" s="284"/>
      <c r="R11" s="284"/>
      <c r="S11" s="284"/>
      <c r="T11" s="284"/>
      <c r="U11" s="284"/>
      <c r="V11" s="284"/>
      <c r="W11" s="284"/>
      <c r="X11" s="284"/>
      <c r="Y11" s="284"/>
      <c r="Z11" s="284"/>
    </row>
    <row r="12" spans="1:26" ht="15" customHeight="1" x14ac:dyDescent="0.25">
      <c r="A12" s="284"/>
      <c r="B12" s="284"/>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row>
    <row r="13" spans="1:26" ht="15" customHeight="1" x14ac:dyDescent="0.25">
      <c r="A13" s="284"/>
      <c r="B13" s="284"/>
      <c r="C13" s="284"/>
      <c r="D13" s="284"/>
      <c r="E13" s="284"/>
      <c r="F13" s="284"/>
      <c r="G13" s="284"/>
      <c r="H13" s="284"/>
      <c r="I13" s="284"/>
      <c r="J13" s="284"/>
      <c r="K13" s="284"/>
      <c r="L13" s="284"/>
      <c r="M13" s="284"/>
      <c r="N13" s="284"/>
      <c r="O13" s="284"/>
      <c r="P13" s="284"/>
      <c r="Q13" s="284"/>
      <c r="R13" s="284"/>
      <c r="S13" s="284"/>
      <c r="T13" s="284"/>
      <c r="U13" s="284"/>
      <c r="V13" s="284"/>
      <c r="W13" s="284"/>
      <c r="X13" s="284"/>
      <c r="Y13" s="284"/>
      <c r="Z13" s="284"/>
    </row>
    <row r="14" spans="1:26" ht="15" customHeight="1" x14ac:dyDescent="0.25">
      <c r="A14" s="284"/>
      <c r="B14" s="284"/>
      <c r="C14" s="284"/>
      <c r="D14" s="284"/>
      <c r="E14" s="284"/>
      <c r="F14" s="284"/>
      <c r="G14" s="284"/>
      <c r="H14" s="284"/>
      <c r="I14" s="284"/>
      <c r="J14" s="284"/>
      <c r="K14" s="284"/>
      <c r="L14" s="284"/>
      <c r="M14" s="284"/>
      <c r="N14" s="284"/>
      <c r="O14" s="284"/>
      <c r="P14" s="284"/>
      <c r="Q14" s="284"/>
      <c r="R14" s="284"/>
      <c r="S14" s="284"/>
      <c r="T14" s="284"/>
      <c r="U14" s="284"/>
      <c r="V14" s="284"/>
      <c r="W14" s="284"/>
      <c r="X14" s="284"/>
      <c r="Y14" s="284"/>
      <c r="Z14" s="284"/>
    </row>
    <row r="15" spans="1:26" ht="15" customHeight="1" x14ac:dyDescent="0.25">
      <c r="A15" s="284"/>
      <c r="B15" s="284"/>
      <c r="C15" s="284"/>
      <c r="D15" s="284"/>
      <c r="E15" s="284"/>
      <c r="F15" s="284"/>
      <c r="G15" s="284"/>
      <c r="H15" s="284"/>
      <c r="I15" s="284"/>
      <c r="J15" s="284"/>
      <c r="K15" s="284"/>
      <c r="L15" s="284"/>
      <c r="M15" s="284"/>
      <c r="N15" s="284"/>
      <c r="O15" s="284"/>
      <c r="P15" s="284"/>
      <c r="Q15" s="284"/>
      <c r="R15" s="284"/>
      <c r="S15" s="284"/>
      <c r="T15" s="284"/>
      <c r="U15" s="284"/>
      <c r="V15" s="284"/>
      <c r="W15" s="284"/>
      <c r="X15" s="284"/>
      <c r="Y15" s="284"/>
      <c r="Z15" s="284"/>
    </row>
    <row r="16" spans="1:26" ht="15" customHeight="1" x14ac:dyDescent="0.25">
      <c r="A16" s="284"/>
      <c r="B16" s="284"/>
      <c r="C16" s="284"/>
      <c r="D16" s="284"/>
      <c r="E16" s="284"/>
      <c r="F16" s="284"/>
      <c r="G16" s="284"/>
      <c r="H16" s="284"/>
      <c r="I16" s="284"/>
      <c r="J16" s="284"/>
      <c r="K16" s="284"/>
      <c r="L16" s="284"/>
      <c r="M16" s="284"/>
      <c r="N16" s="284"/>
      <c r="O16" s="284"/>
      <c r="P16" s="284"/>
      <c r="Q16" s="284"/>
      <c r="R16" s="284"/>
      <c r="S16" s="284"/>
      <c r="T16" s="284"/>
      <c r="U16" s="284"/>
      <c r="V16" s="284"/>
      <c r="W16" s="284"/>
      <c r="X16" s="284"/>
      <c r="Y16" s="284"/>
      <c r="Z16" s="284"/>
    </row>
    <row r="17" spans="1:32" ht="15" customHeight="1" x14ac:dyDescent="0.25">
      <c r="A17" s="284"/>
      <c r="B17" s="284"/>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4"/>
    </row>
    <row r="18" spans="1:32" ht="15" customHeight="1" x14ac:dyDescent="0.25">
      <c r="A18" s="284"/>
      <c r="B18" s="284"/>
      <c r="C18" s="284"/>
      <c r="D18" s="284"/>
      <c r="E18" s="284"/>
      <c r="F18" s="284"/>
      <c r="G18" s="284"/>
      <c r="H18" s="284"/>
      <c r="I18" s="284"/>
      <c r="J18" s="284"/>
      <c r="K18" s="284"/>
      <c r="L18" s="284"/>
      <c r="M18" s="284"/>
      <c r="N18" s="284"/>
      <c r="O18" s="284"/>
      <c r="P18" s="284"/>
      <c r="Q18" s="284"/>
      <c r="R18" s="284"/>
      <c r="S18" s="284"/>
      <c r="T18" s="284"/>
      <c r="U18" s="284"/>
      <c r="V18" s="284"/>
      <c r="W18" s="284"/>
      <c r="X18" s="284"/>
      <c r="Y18" s="284"/>
      <c r="Z18" s="284"/>
    </row>
    <row r="19" spans="1:32" ht="15" customHeight="1" x14ac:dyDescent="0.25">
      <c r="A19" s="284"/>
      <c r="B19" s="284"/>
      <c r="C19" s="284"/>
      <c r="D19" s="284"/>
      <c r="E19" s="284"/>
      <c r="F19" s="284"/>
      <c r="G19" s="284"/>
      <c r="H19" s="284"/>
      <c r="I19" s="284"/>
      <c r="J19" s="284"/>
      <c r="K19" s="284"/>
      <c r="L19" s="284"/>
      <c r="M19" s="284"/>
      <c r="N19" s="284"/>
      <c r="O19" s="284"/>
      <c r="P19" s="284"/>
      <c r="Q19" s="284"/>
      <c r="R19" s="284"/>
      <c r="S19" s="284"/>
      <c r="T19" s="284"/>
      <c r="U19" s="284"/>
      <c r="V19" s="284"/>
      <c r="W19" s="284"/>
      <c r="X19" s="284"/>
      <c r="Y19" s="284"/>
      <c r="Z19" s="284"/>
      <c r="AF19" s="5" t="s">
        <v>0</v>
      </c>
    </row>
    <row r="20" spans="1:32" ht="15" customHeight="1" x14ac:dyDescent="0.25">
      <c r="A20" s="284"/>
      <c r="B20" s="284"/>
      <c r="C20" s="284"/>
      <c r="D20" s="284"/>
      <c r="E20" s="284"/>
      <c r="F20" s="284"/>
      <c r="G20" s="284"/>
      <c r="H20" s="284"/>
      <c r="I20" s="284"/>
      <c r="J20" s="284"/>
      <c r="K20" s="284"/>
      <c r="L20" s="284"/>
      <c r="M20" s="284"/>
      <c r="N20" s="284"/>
      <c r="O20" s="284"/>
      <c r="P20" s="284"/>
      <c r="Q20" s="284"/>
      <c r="R20" s="284"/>
      <c r="S20" s="284"/>
      <c r="T20" s="284"/>
      <c r="U20" s="284"/>
      <c r="V20" s="284"/>
      <c r="W20" s="284"/>
      <c r="X20" s="284"/>
      <c r="Y20" s="284"/>
      <c r="Z20" s="284"/>
    </row>
    <row r="21" spans="1:32" ht="15" customHeight="1" x14ac:dyDescent="0.25">
      <c r="A21" s="284"/>
      <c r="B21" s="284"/>
      <c r="C21" s="284"/>
      <c r="D21" s="284"/>
      <c r="E21" s="284"/>
      <c r="F21" s="284"/>
      <c r="G21" s="284"/>
      <c r="H21" s="284"/>
      <c r="I21" s="284"/>
      <c r="J21" s="284"/>
      <c r="K21" s="284"/>
      <c r="L21" s="284"/>
      <c r="M21" s="284"/>
      <c r="N21" s="284"/>
      <c r="O21" s="284"/>
      <c r="P21" s="284"/>
      <c r="Q21" s="284"/>
      <c r="R21" s="284"/>
      <c r="S21" s="284"/>
      <c r="T21" s="284"/>
      <c r="U21" s="284"/>
      <c r="V21" s="284"/>
      <c r="W21" s="284"/>
      <c r="X21" s="284"/>
      <c r="Y21" s="284"/>
      <c r="Z21" s="284"/>
    </row>
    <row r="22" spans="1:32" ht="15" customHeight="1" x14ac:dyDescent="0.25">
      <c r="A22" s="284"/>
      <c r="B22" s="284"/>
      <c r="C22" s="284"/>
      <c r="D22" s="284"/>
      <c r="E22" s="284"/>
      <c r="F22" s="284"/>
      <c r="G22" s="284"/>
      <c r="H22" s="284"/>
      <c r="I22" s="284"/>
      <c r="J22" s="284"/>
      <c r="K22" s="284"/>
      <c r="L22" s="284"/>
      <c r="M22" s="284"/>
      <c r="N22" s="284"/>
      <c r="O22" s="284"/>
      <c r="P22" s="284"/>
      <c r="Q22" s="284"/>
      <c r="R22" s="284"/>
      <c r="S22" s="284"/>
      <c r="T22" s="284"/>
      <c r="U22" s="284"/>
      <c r="V22" s="284"/>
      <c r="W22" s="284"/>
      <c r="X22" s="284"/>
      <c r="Y22" s="284"/>
      <c r="Z22" s="284"/>
      <c r="AB22" s="358"/>
      <c r="AC22" s="358"/>
      <c r="AD22" s="358"/>
      <c r="AE22" s="358"/>
      <c r="AF22" s="134"/>
    </row>
    <row r="23" spans="1:32" ht="15" customHeight="1" x14ac:dyDescent="0.25">
      <c r="A23" s="284"/>
      <c r="B23" s="284"/>
      <c r="C23" s="284"/>
      <c r="D23" s="284"/>
      <c r="E23" s="284"/>
      <c r="F23" s="284"/>
      <c r="G23" s="284"/>
      <c r="H23" s="284"/>
      <c r="I23" s="284"/>
      <c r="J23" s="284"/>
      <c r="K23" s="284"/>
      <c r="L23" s="284"/>
      <c r="M23" s="284"/>
      <c r="N23" s="284"/>
      <c r="O23" s="284"/>
      <c r="P23" s="284"/>
      <c r="Q23" s="284"/>
      <c r="R23" s="284"/>
      <c r="S23" s="284"/>
      <c r="T23" s="284"/>
      <c r="U23" s="284"/>
      <c r="V23" s="284"/>
      <c r="W23" s="284"/>
      <c r="X23" s="284"/>
      <c r="Y23" s="284"/>
      <c r="Z23" s="284"/>
      <c r="AB23" s="358"/>
      <c r="AC23" s="358"/>
      <c r="AD23" s="358"/>
      <c r="AE23" s="358"/>
      <c r="AF23" s="134"/>
    </row>
    <row r="24" spans="1:32" ht="15" customHeight="1" x14ac:dyDescent="0.25">
      <c r="A24" s="284"/>
      <c r="B24" s="284"/>
      <c r="C24" s="284"/>
      <c r="D24" s="284"/>
      <c r="E24" s="284"/>
      <c r="F24" s="284"/>
      <c r="G24" s="284"/>
      <c r="H24" s="284"/>
      <c r="I24" s="284"/>
      <c r="J24" s="284"/>
      <c r="K24" s="284"/>
      <c r="L24" s="284"/>
      <c r="M24" s="284"/>
      <c r="N24" s="284"/>
      <c r="O24" s="284"/>
      <c r="P24" s="284"/>
      <c r="Q24" s="284"/>
      <c r="R24" s="284"/>
      <c r="S24" s="284"/>
      <c r="T24" s="284"/>
      <c r="U24" s="284"/>
      <c r="V24" s="284"/>
      <c r="W24" s="284"/>
      <c r="X24" s="284"/>
      <c r="Y24" s="284"/>
      <c r="Z24" s="284"/>
      <c r="AB24" s="358"/>
      <c r="AC24" s="358"/>
      <c r="AD24" s="358"/>
      <c r="AE24" s="358"/>
      <c r="AF24" s="134"/>
    </row>
    <row r="25" spans="1:32" ht="15" customHeight="1" x14ac:dyDescent="0.25">
      <c r="A25" s="284"/>
      <c r="B25" s="284"/>
      <c r="C25" s="284"/>
      <c r="D25" s="284"/>
      <c r="E25" s="284"/>
      <c r="F25" s="284"/>
      <c r="G25" s="284"/>
      <c r="H25" s="284"/>
      <c r="I25" s="284"/>
      <c r="J25" s="284"/>
      <c r="K25" s="284"/>
      <c r="L25" s="284"/>
      <c r="M25" s="284"/>
      <c r="N25" s="284"/>
      <c r="O25" s="284"/>
      <c r="P25" s="284"/>
      <c r="Q25" s="284"/>
      <c r="R25" s="284"/>
      <c r="S25" s="284"/>
      <c r="T25" s="284"/>
      <c r="U25" s="284"/>
      <c r="V25" s="284"/>
      <c r="W25" s="284"/>
      <c r="X25" s="284"/>
      <c r="Y25" s="284"/>
      <c r="Z25" s="284"/>
      <c r="AB25" s="358"/>
      <c r="AC25" s="358"/>
      <c r="AD25" s="358"/>
      <c r="AE25" s="358"/>
      <c r="AF25" s="134"/>
    </row>
    <row r="26" spans="1:32" ht="15" customHeight="1" x14ac:dyDescent="0.25">
      <c r="A26" s="284"/>
      <c r="B26" s="284"/>
      <c r="C26" s="284"/>
      <c r="D26" s="284"/>
      <c r="E26" s="284"/>
      <c r="F26" s="284"/>
      <c r="G26" s="284"/>
      <c r="H26" s="284"/>
      <c r="I26" s="284"/>
      <c r="J26" s="284"/>
      <c r="K26" s="284"/>
      <c r="L26" s="284"/>
      <c r="M26" s="284"/>
      <c r="N26" s="284"/>
      <c r="O26" s="284"/>
      <c r="P26" s="284"/>
      <c r="Q26" s="284"/>
      <c r="R26" s="284"/>
      <c r="S26" s="284"/>
      <c r="T26" s="284"/>
      <c r="U26" s="284"/>
      <c r="V26" s="284"/>
      <c r="W26" s="284"/>
      <c r="X26" s="284"/>
      <c r="Y26" s="284"/>
      <c r="Z26" s="284"/>
      <c r="AB26" s="134"/>
      <c r="AC26" s="134"/>
      <c r="AD26" s="134"/>
      <c r="AE26" s="134"/>
      <c r="AF26" s="134"/>
    </row>
    <row r="27" spans="1:32" ht="15" customHeight="1" x14ac:dyDescent="0.25">
      <c r="A27" s="284"/>
      <c r="B27" s="284"/>
      <c r="C27" s="284"/>
      <c r="D27" s="284"/>
      <c r="E27" s="284"/>
      <c r="F27" s="284"/>
      <c r="G27" s="284"/>
      <c r="H27" s="284"/>
      <c r="I27" s="284"/>
      <c r="J27" s="284"/>
      <c r="K27" s="284"/>
      <c r="L27" s="284"/>
      <c r="M27" s="284"/>
      <c r="N27" s="284"/>
      <c r="O27" s="284"/>
      <c r="P27" s="284"/>
      <c r="Q27" s="284"/>
      <c r="R27" s="284"/>
      <c r="S27" s="284"/>
      <c r="T27" s="284"/>
      <c r="U27" s="284"/>
      <c r="V27" s="284"/>
      <c r="W27" s="284"/>
      <c r="X27" s="284"/>
      <c r="Y27" s="284"/>
      <c r="Z27" s="284"/>
      <c r="AB27" s="134"/>
      <c r="AC27" s="134"/>
      <c r="AD27" s="134"/>
      <c r="AE27" s="134"/>
      <c r="AF27" s="134"/>
    </row>
    <row r="28" spans="1:32" ht="15" customHeight="1" x14ac:dyDescent="0.25">
      <c r="A28" s="284"/>
      <c r="B28" s="284"/>
      <c r="C28" s="284"/>
      <c r="D28" s="284"/>
      <c r="E28" s="284"/>
      <c r="F28" s="284"/>
      <c r="G28" s="284"/>
      <c r="H28" s="284"/>
      <c r="I28" s="284"/>
      <c r="J28" s="284"/>
      <c r="K28" s="284"/>
      <c r="L28" s="284"/>
      <c r="M28" s="284"/>
      <c r="N28" s="284"/>
      <c r="O28" s="284"/>
      <c r="P28" s="284"/>
      <c r="Q28" s="284"/>
      <c r="R28" s="284"/>
      <c r="S28" s="284"/>
      <c r="T28" s="284"/>
      <c r="U28" s="284"/>
      <c r="V28" s="284"/>
      <c r="W28" s="284"/>
      <c r="X28" s="284"/>
      <c r="Y28" s="284"/>
      <c r="Z28" s="284"/>
      <c r="AB28" s="134"/>
      <c r="AC28" s="134"/>
      <c r="AD28" s="134"/>
      <c r="AE28" s="134"/>
      <c r="AF28" s="134"/>
    </row>
    <row r="29" spans="1:32" ht="15" customHeight="1" x14ac:dyDescent="0.25">
      <c r="A29" s="284"/>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row>
    <row r="30" spans="1:32" ht="15" customHeight="1" x14ac:dyDescent="0.25">
      <c r="A30" s="284"/>
      <c r="B30" s="284"/>
      <c r="C30" s="284"/>
      <c r="D30" s="284"/>
      <c r="E30" s="284"/>
      <c r="F30" s="284"/>
      <c r="G30" s="284"/>
      <c r="H30" s="284"/>
      <c r="I30" s="284"/>
      <c r="J30" s="284"/>
      <c r="K30" s="284"/>
      <c r="L30" s="284"/>
      <c r="M30" s="284"/>
      <c r="N30" s="284"/>
      <c r="O30" s="284"/>
      <c r="P30" s="284"/>
      <c r="Q30" s="284"/>
      <c r="R30" s="284"/>
      <c r="S30" s="284"/>
      <c r="T30" s="284"/>
      <c r="U30" s="284"/>
      <c r="V30" s="284"/>
      <c r="W30" s="284"/>
      <c r="X30" s="284"/>
      <c r="Y30" s="284"/>
      <c r="Z30" s="284"/>
    </row>
    <row r="31" spans="1:32" ht="15" customHeight="1" x14ac:dyDescent="0.25">
      <c r="A31" s="284"/>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row>
    <row r="32" spans="1:32" ht="15" customHeight="1" x14ac:dyDescent="0.25">
      <c r="A32" s="284"/>
      <c r="B32" s="284"/>
      <c r="C32" s="284"/>
      <c r="D32" s="284"/>
      <c r="E32" s="284"/>
      <c r="F32" s="284"/>
      <c r="G32" s="284"/>
      <c r="H32" s="284"/>
      <c r="I32" s="284"/>
      <c r="J32" s="284"/>
      <c r="K32" s="284"/>
      <c r="L32" s="284"/>
      <c r="M32" s="284"/>
      <c r="N32" s="284"/>
      <c r="O32" s="284"/>
      <c r="P32" s="284"/>
      <c r="Q32" s="284"/>
      <c r="R32" s="284"/>
      <c r="S32" s="284"/>
      <c r="T32" s="284"/>
      <c r="U32" s="284"/>
      <c r="V32" s="284"/>
      <c r="W32" s="284"/>
      <c r="X32" s="284"/>
      <c r="Y32" s="284"/>
      <c r="Z32" s="284"/>
    </row>
    <row r="33" spans="1:26" ht="15" customHeight="1" x14ac:dyDescent="0.25">
      <c r="A33" s="284"/>
      <c r="B33" s="284"/>
      <c r="C33" s="284"/>
      <c r="D33" s="284"/>
      <c r="E33" s="284"/>
      <c r="F33" s="284"/>
      <c r="G33" s="284"/>
      <c r="H33" s="284"/>
      <c r="I33" s="284"/>
      <c r="J33" s="284"/>
      <c r="K33" s="284"/>
      <c r="L33" s="284"/>
      <c r="M33" s="284"/>
      <c r="N33" s="284"/>
      <c r="O33" s="284"/>
      <c r="P33" s="284"/>
      <c r="Q33" s="284"/>
      <c r="R33" s="284"/>
      <c r="S33" s="284"/>
      <c r="T33" s="284"/>
      <c r="U33" s="284"/>
      <c r="V33" s="284"/>
      <c r="W33" s="284"/>
      <c r="X33" s="284"/>
      <c r="Y33" s="284"/>
      <c r="Z33" s="284"/>
    </row>
    <row r="34" spans="1:26" ht="15" customHeight="1" x14ac:dyDescent="0.25">
      <c r="A34" s="284"/>
      <c r="B34" s="284"/>
      <c r="C34" s="284"/>
      <c r="D34" s="284"/>
      <c r="E34" s="284"/>
      <c r="F34" s="284"/>
      <c r="G34" s="284"/>
      <c r="H34" s="284"/>
      <c r="I34" s="284"/>
      <c r="J34" s="284"/>
      <c r="K34" s="284"/>
      <c r="L34" s="284"/>
      <c r="M34" s="284"/>
      <c r="N34" s="284"/>
      <c r="O34" s="284"/>
      <c r="P34" s="284"/>
      <c r="Q34" s="284"/>
      <c r="R34" s="284"/>
      <c r="S34" s="284"/>
      <c r="T34" s="284"/>
      <c r="U34" s="284"/>
      <c r="V34" s="284"/>
      <c r="W34" s="284"/>
      <c r="X34" s="284"/>
      <c r="Y34" s="284"/>
      <c r="Z34" s="284"/>
    </row>
    <row r="35" spans="1:26" ht="15" customHeight="1" x14ac:dyDescent="0.25">
      <c r="A35" s="284"/>
      <c r="B35" s="284"/>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row>
    <row r="36" spans="1:26" ht="15" customHeight="1" x14ac:dyDescent="0.25">
      <c r="A36" s="284"/>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row>
    <row r="37" spans="1:26" x14ac:dyDescent="0.25">
      <c r="A37" s="285"/>
      <c r="B37" s="285"/>
      <c r="C37" s="285"/>
      <c r="D37" s="285"/>
      <c r="E37" s="285"/>
      <c r="F37" s="285"/>
      <c r="G37" s="285"/>
      <c r="H37" s="285"/>
      <c r="I37" s="285"/>
      <c r="J37" s="285"/>
      <c r="K37" s="285"/>
      <c r="L37" s="285"/>
      <c r="M37" s="285"/>
      <c r="N37" s="285"/>
      <c r="O37" s="285"/>
      <c r="P37" s="285"/>
      <c r="Q37" s="285"/>
      <c r="R37" s="285"/>
      <c r="S37" s="285"/>
      <c r="T37" s="285"/>
      <c r="U37" s="285"/>
      <c r="V37" s="285"/>
      <c r="W37" s="285"/>
      <c r="X37" s="285"/>
      <c r="Y37" s="285"/>
      <c r="Z37" s="285"/>
    </row>
    <row r="38" spans="1:26" x14ac:dyDescent="0.25">
      <c r="A38" s="286" t="s">
        <v>504</v>
      </c>
      <c r="B38" s="286"/>
      <c r="C38" s="286"/>
      <c r="D38" s="286"/>
      <c r="E38" s="286"/>
      <c r="F38" s="286"/>
      <c r="G38" s="286"/>
      <c r="H38" s="286"/>
      <c r="I38" s="286"/>
      <c r="J38" s="286"/>
      <c r="K38" s="286"/>
      <c r="L38" s="286"/>
      <c r="M38" s="286"/>
      <c r="N38" s="286"/>
      <c r="O38" s="286"/>
      <c r="P38" s="286"/>
      <c r="Q38" s="286"/>
      <c r="R38" s="286"/>
      <c r="S38" s="286"/>
      <c r="T38" s="286"/>
      <c r="U38" s="286"/>
      <c r="V38" s="286"/>
      <c r="W38" s="286"/>
      <c r="X38" s="286"/>
      <c r="Y38" s="286"/>
      <c r="Z38" s="286"/>
    </row>
    <row r="39" spans="1:26" ht="15" customHeight="1" x14ac:dyDescent="0.25">
      <c r="A39" s="287" t="s">
        <v>503</v>
      </c>
      <c r="B39" s="287"/>
      <c r="C39" s="287"/>
      <c r="D39" s="287"/>
      <c r="E39" s="287"/>
      <c r="F39" s="287"/>
      <c r="G39" s="287"/>
      <c r="H39" s="287"/>
      <c r="I39" s="287"/>
      <c r="J39" s="287"/>
      <c r="K39" s="287"/>
      <c r="L39" s="287"/>
      <c r="M39" s="287"/>
      <c r="N39" s="287"/>
      <c r="O39" s="287"/>
      <c r="P39" s="287"/>
      <c r="Q39" s="287"/>
      <c r="R39" s="287"/>
      <c r="S39" s="287"/>
      <c r="T39" s="287"/>
      <c r="U39" s="287"/>
      <c r="V39" s="287"/>
      <c r="W39" s="287"/>
      <c r="X39" s="287"/>
      <c r="Y39" s="287"/>
      <c r="Z39" s="287"/>
    </row>
    <row r="40" spans="1:26" ht="17.399999999999999" customHeigh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row>
    <row r="41" spans="1:26" x14ac:dyDescent="0.2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x14ac:dyDescent="0.2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x14ac:dyDescent="0.2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x14ac:dyDescent="0.2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166"/>
    </row>
    <row r="61" spans="11:33" ht="15" customHeight="1" x14ac:dyDescent="0.5">
      <c r="L61" s="135"/>
      <c r="M61" s="135"/>
      <c r="N61" s="135"/>
      <c r="O61" s="135"/>
      <c r="P61" s="135"/>
      <c r="Q61" s="135"/>
      <c r="R61" s="135"/>
      <c r="S61" s="135"/>
    </row>
    <row r="62" spans="11:33" ht="15" customHeight="1" x14ac:dyDescent="0.25">
      <c r="K62" s="290" t="s">
        <v>1</v>
      </c>
      <c r="L62" s="290"/>
      <c r="M62" s="290"/>
      <c r="N62" s="290"/>
      <c r="O62" s="290"/>
      <c r="P62" s="290"/>
      <c r="Q62" s="290"/>
      <c r="R62" s="290"/>
      <c r="S62" s="290"/>
      <c r="AB62" s="359"/>
      <c r="AC62" s="359"/>
      <c r="AD62" s="359"/>
      <c r="AE62" s="359"/>
      <c r="AF62" s="359"/>
      <c r="AG62" s="359"/>
    </row>
    <row r="63" spans="11:33" ht="15" customHeight="1" x14ac:dyDescent="0.25">
      <c r="K63" s="290"/>
      <c r="L63" s="290"/>
      <c r="M63" s="290"/>
      <c r="N63" s="290"/>
      <c r="O63" s="290"/>
      <c r="P63" s="290"/>
      <c r="Q63" s="290"/>
      <c r="R63" s="290"/>
      <c r="S63" s="290"/>
      <c r="AB63" s="359"/>
      <c r="AC63" s="359"/>
      <c r="AD63" s="359"/>
      <c r="AE63" s="359"/>
      <c r="AF63" s="359"/>
      <c r="AG63" s="359"/>
    </row>
    <row r="64" spans="11:33" ht="15" customHeight="1" x14ac:dyDescent="0.25">
      <c r="K64" s="290"/>
      <c r="L64" s="290"/>
      <c r="M64" s="290"/>
      <c r="N64" s="290"/>
      <c r="O64" s="290"/>
      <c r="P64" s="290"/>
      <c r="Q64" s="290"/>
      <c r="R64" s="290"/>
      <c r="S64" s="290"/>
    </row>
    <row r="65" spans="1:26" ht="15" customHeight="1" x14ac:dyDescent="0.25"/>
    <row r="66" spans="1:26" ht="15" customHeight="1" x14ac:dyDescent="0.25">
      <c r="A66" s="284"/>
      <c r="B66" s="284"/>
      <c r="C66" s="284"/>
      <c r="D66" s="284"/>
      <c r="E66" s="284"/>
      <c r="F66" s="284"/>
      <c r="G66" s="284"/>
      <c r="H66" s="284"/>
      <c r="I66" s="284"/>
      <c r="J66" s="284"/>
      <c r="K66" s="284"/>
      <c r="L66" s="284"/>
      <c r="M66" s="284"/>
      <c r="N66" s="284"/>
      <c r="O66" s="284"/>
      <c r="P66" s="284"/>
      <c r="Q66" s="284"/>
      <c r="R66" s="284"/>
      <c r="S66" s="284"/>
      <c r="T66" s="284"/>
      <c r="U66" s="284"/>
      <c r="V66" s="284"/>
      <c r="W66" s="284"/>
      <c r="X66" s="284"/>
      <c r="Y66" s="284"/>
      <c r="Z66" s="284"/>
    </row>
    <row r="67" spans="1:26" ht="15" customHeight="1" x14ac:dyDescent="0.25">
      <c r="A67" s="284"/>
      <c r="B67" s="284"/>
      <c r="C67" s="284"/>
      <c r="D67" s="284"/>
      <c r="E67" s="284"/>
      <c r="F67" s="284"/>
      <c r="G67" s="284"/>
      <c r="H67" s="284"/>
      <c r="I67" s="284"/>
      <c r="J67" s="284"/>
      <c r="K67" s="284"/>
      <c r="L67" s="284"/>
      <c r="M67" s="284"/>
      <c r="N67" s="284"/>
      <c r="O67" s="284"/>
      <c r="P67" s="284"/>
      <c r="Q67" s="284"/>
      <c r="R67" s="284"/>
      <c r="S67" s="284"/>
      <c r="T67" s="284"/>
      <c r="U67" s="284"/>
      <c r="V67" s="284"/>
      <c r="W67" s="284"/>
      <c r="X67" s="284"/>
      <c r="Y67" s="284"/>
      <c r="Z67" s="284"/>
    </row>
    <row r="68" spans="1:26" ht="15" customHeight="1" x14ac:dyDescent="0.25">
      <c r="A68" s="284"/>
      <c r="B68" s="284"/>
      <c r="C68" s="284"/>
      <c r="D68" s="284"/>
      <c r="E68" s="284"/>
      <c r="F68" s="284"/>
      <c r="G68" s="284"/>
      <c r="H68" s="284"/>
      <c r="I68" s="284"/>
      <c r="J68" s="284"/>
      <c r="K68" s="284"/>
      <c r="L68" s="284"/>
      <c r="M68" s="284"/>
      <c r="N68" s="284"/>
      <c r="O68" s="284"/>
      <c r="P68" s="284"/>
      <c r="Q68" s="284"/>
      <c r="R68" s="284"/>
      <c r="S68" s="284"/>
      <c r="T68" s="284"/>
      <c r="U68" s="284"/>
      <c r="V68" s="284"/>
      <c r="W68" s="284"/>
      <c r="X68" s="284"/>
      <c r="Y68" s="284"/>
      <c r="Z68" s="284"/>
    </row>
    <row r="69" spans="1:26" ht="15" customHeight="1" x14ac:dyDescent="0.25">
      <c r="A69" s="284"/>
      <c r="B69" s="284"/>
      <c r="C69" s="284"/>
      <c r="D69" s="284"/>
      <c r="E69" s="284"/>
      <c r="F69" s="284"/>
      <c r="G69" s="284"/>
      <c r="H69" s="284"/>
      <c r="I69" s="284"/>
      <c r="J69" s="284"/>
      <c r="K69" s="284"/>
      <c r="L69" s="284"/>
      <c r="M69" s="284"/>
      <c r="N69" s="284"/>
      <c r="O69" s="284"/>
      <c r="P69" s="284"/>
      <c r="Q69" s="284"/>
      <c r="R69" s="284"/>
      <c r="S69" s="284"/>
      <c r="T69" s="284"/>
      <c r="U69" s="284"/>
      <c r="V69" s="284"/>
      <c r="W69" s="284"/>
      <c r="X69" s="284"/>
      <c r="Y69" s="284"/>
      <c r="Z69" s="284"/>
    </row>
    <row r="70" spans="1:26" ht="15" customHeight="1" x14ac:dyDescent="0.25">
      <c r="A70" s="284"/>
      <c r="B70" s="284"/>
      <c r="C70" s="284"/>
      <c r="D70" s="284"/>
      <c r="E70" s="284"/>
      <c r="F70" s="284"/>
      <c r="G70" s="284"/>
      <c r="H70" s="284"/>
      <c r="I70" s="284"/>
      <c r="J70" s="284"/>
      <c r="K70" s="284"/>
      <c r="L70" s="284"/>
      <c r="M70" s="284"/>
      <c r="N70" s="284"/>
      <c r="O70" s="284"/>
      <c r="P70" s="284"/>
      <c r="Q70" s="284"/>
      <c r="R70" s="284"/>
      <c r="S70" s="284"/>
      <c r="T70" s="284"/>
      <c r="U70" s="284"/>
      <c r="V70" s="284"/>
      <c r="W70" s="284"/>
      <c r="X70" s="284"/>
      <c r="Y70" s="284"/>
      <c r="Z70" s="284"/>
    </row>
    <row r="71" spans="1:26" ht="15" customHeight="1" x14ac:dyDescent="0.25">
      <c r="A71" s="284"/>
      <c r="B71" s="284"/>
      <c r="C71" s="284"/>
      <c r="D71" s="284"/>
      <c r="E71" s="284"/>
      <c r="F71" s="284"/>
      <c r="G71" s="284"/>
      <c r="H71" s="284"/>
      <c r="I71" s="284"/>
      <c r="J71" s="284"/>
      <c r="K71" s="284"/>
      <c r="L71" s="284"/>
      <c r="M71" s="284"/>
      <c r="N71" s="284"/>
      <c r="O71" s="284"/>
      <c r="P71" s="284"/>
      <c r="Q71" s="284"/>
      <c r="R71" s="284"/>
      <c r="S71" s="284"/>
      <c r="T71" s="284"/>
      <c r="U71" s="284"/>
      <c r="V71" s="284"/>
      <c r="W71" s="284"/>
      <c r="X71" s="284"/>
      <c r="Y71" s="284"/>
      <c r="Z71" s="284"/>
    </row>
    <row r="72" spans="1:26" ht="15" customHeight="1" x14ac:dyDescent="0.25">
      <c r="A72" s="284"/>
      <c r="B72" s="284"/>
      <c r="C72" s="284"/>
      <c r="D72" s="284"/>
      <c r="E72" s="284"/>
      <c r="F72" s="284"/>
      <c r="G72" s="284"/>
      <c r="H72" s="284"/>
      <c r="I72" s="284"/>
      <c r="J72" s="284"/>
      <c r="K72" s="284"/>
      <c r="L72" s="284"/>
      <c r="M72" s="284"/>
      <c r="N72" s="284"/>
      <c r="O72" s="284"/>
      <c r="P72" s="284"/>
      <c r="Q72" s="284"/>
      <c r="R72" s="284"/>
      <c r="S72" s="284"/>
      <c r="T72" s="284"/>
      <c r="U72" s="284"/>
      <c r="V72" s="284"/>
      <c r="W72" s="284"/>
      <c r="X72" s="284"/>
      <c r="Y72" s="284"/>
      <c r="Z72" s="284"/>
    </row>
    <row r="73" spans="1:26" ht="15" customHeight="1" x14ac:dyDescent="0.25">
      <c r="A73" s="284"/>
      <c r="B73" s="284"/>
      <c r="C73" s="284"/>
      <c r="D73" s="284"/>
      <c r="E73" s="284"/>
      <c r="F73" s="284"/>
      <c r="G73" s="284"/>
      <c r="H73" s="284"/>
      <c r="I73" s="284"/>
      <c r="J73" s="284"/>
      <c r="K73" s="284"/>
      <c r="L73" s="284"/>
      <c r="M73" s="284"/>
      <c r="N73" s="284"/>
      <c r="O73" s="284"/>
      <c r="P73" s="284"/>
      <c r="Q73" s="284"/>
      <c r="R73" s="284"/>
      <c r="S73" s="284"/>
      <c r="T73" s="284"/>
      <c r="U73" s="284"/>
      <c r="V73" s="284"/>
      <c r="W73" s="284"/>
      <c r="X73" s="284"/>
      <c r="Y73" s="284"/>
      <c r="Z73" s="284"/>
    </row>
    <row r="74" spans="1:26" ht="15" customHeight="1" x14ac:dyDescent="0.25">
      <c r="A74" s="284"/>
      <c r="B74" s="284"/>
      <c r="C74" s="284"/>
      <c r="D74" s="284"/>
      <c r="E74" s="284"/>
      <c r="F74" s="284"/>
      <c r="G74" s="284"/>
      <c r="H74" s="284"/>
      <c r="I74" s="284"/>
      <c r="J74" s="284"/>
      <c r="K74" s="284"/>
      <c r="L74" s="284"/>
      <c r="M74" s="284"/>
      <c r="N74" s="284"/>
      <c r="O74" s="284"/>
      <c r="P74" s="284"/>
      <c r="Q74" s="284"/>
      <c r="R74" s="284"/>
      <c r="S74" s="284"/>
      <c r="T74" s="284"/>
      <c r="U74" s="284"/>
      <c r="V74" s="284"/>
      <c r="W74" s="284"/>
      <c r="X74" s="284"/>
      <c r="Y74" s="284"/>
      <c r="Z74" s="284"/>
    </row>
    <row r="75" spans="1:26" ht="15" customHeight="1" x14ac:dyDescent="0.25">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row>
    <row r="76" spans="1:26" ht="15" customHeight="1" x14ac:dyDescent="0.25">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row>
    <row r="77" spans="1:26" ht="15" customHeight="1" x14ac:dyDescent="0.25">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row>
    <row r="78" spans="1:26" ht="15" customHeight="1" x14ac:dyDescent="0.25">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284"/>
    </row>
    <row r="79" spans="1:26" ht="15" customHeight="1" x14ac:dyDescent="0.25">
      <c r="A79" s="284"/>
      <c r="B79" s="284"/>
      <c r="C79" s="284"/>
      <c r="D79" s="284"/>
      <c r="E79" s="284"/>
      <c r="F79" s="284"/>
      <c r="G79" s="284"/>
      <c r="H79" s="284"/>
      <c r="I79" s="284"/>
      <c r="J79" s="284"/>
      <c r="K79" s="284"/>
      <c r="L79" s="284"/>
      <c r="M79" s="284"/>
      <c r="N79" s="284"/>
      <c r="O79" s="284"/>
      <c r="P79" s="284"/>
      <c r="Q79" s="284"/>
      <c r="R79" s="284"/>
      <c r="S79" s="284"/>
      <c r="T79" s="284"/>
      <c r="U79" s="284"/>
      <c r="V79" s="284"/>
      <c r="W79" s="284"/>
      <c r="X79" s="284"/>
      <c r="Y79" s="284"/>
      <c r="Z79" s="284"/>
    </row>
    <row r="80" spans="1:26" ht="15" customHeight="1" x14ac:dyDescent="0.25">
      <c r="A80" s="284"/>
      <c r="B80" s="284"/>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284"/>
    </row>
    <row r="81" spans="1:26" ht="23.4" customHeight="1" thickBot="1" x14ac:dyDescent="0.3">
      <c r="A81" s="291" t="s">
        <v>549</v>
      </c>
      <c r="B81" s="291"/>
      <c r="C81" s="291"/>
      <c r="D81" s="291"/>
      <c r="E81" s="291"/>
      <c r="F81" s="291"/>
      <c r="G81" s="291"/>
      <c r="H81" s="291"/>
      <c r="I81" s="291"/>
      <c r="J81" s="291"/>
      <c r="K81" s="291"/>
      <c r="L81" s="291"/>
      <c r="M81" s="291"/>
      <c r="N81" s="291"/>
      <c r="O81" s="291"/>
      <c r="P81" s="291"/>
      <c r="Q81" s="291"/>
      <c r="R81" s="291"/>
      <c r="S81" s="291"/>
      <c r="T81" s="291"/>
      <c r="U81" s="291"/>
      <c r="V81" s="291"/>
      <c r="W81" s="291"/>
      <c r="X81" s="291"/>
      <c r="Y81" s="291"/>
      <c r="Z81" s="291"/>
    </row>
    <row r="82" spans="1:26" ht="15.6" thickBot="1" x14ac:dyDescent="0.3">
      <c r="A82" s="292" t="s">
        <v>2</v>
      </c>
      <c r="B82" s="292"/>
      <c r="C82" s="292"/>
      <c r="D82" s="292"/>
      <c r="E82" s="292"/>
      <c r="F82" s="292"/>
      <c r="G82" s="292"/>
      <c r="H82" s="292"/>
      <c r="I82" s="292"/>
      <c r="J82" s="7"/>
      <c r="K82" s="293"/>
      <c r="L82" s="294"/>
      <c r="M82" s="294"/>
      <c r="N82" s="294"/>
      <c r="O82" s="294"/>
      <c r="P82" s="294"/>
      <c r="Q82" s="294"/>
      <c r="R82" s="295"/>
      <c r="S82" s="296" t="s">
        <v>3</v>
      </c>
      <c r="T82" s="296"/>
      <c r="U82" s="297" t="s">
        <v>4</v>
      </c>
      <c r="V82" s="297"/>
      <c r="W82" s="298"/>
      <c r="X82" s="298"/>
      <c r="Y82" s="298"/>
      <c r="Z82" s="298"/>
    </row>
    <row r="83" spans="1:26" ht="15.6" thickBot="1" x14ac:dyDescent="0.3">
      <c r="A83" s="299" t="s">
        <v>5</v>
      </c>
      <c r="B83" s="299"/>
      <c r="C83" s="299"/>
      <c r="D83" s="299"/>
      <c r="E83" s="299"/>
      <c r="F83" s="299"/>
      <c r="G83" s="299"/>
      <c r="H83" s="299"/>
      <c r="I83" s="299"/>
      <c r="J83" s="300"/>
      <c r="K83" s="293"/>
      <c r="L83" s="294"/>
      <c r="M83" s="294"/>
      <c r="N83" s="294"/>
      <c r="O83" s="294"/>
      <c r="P83" s="294"/>
      <c r="Q83" s="294"/>
      <c r="R83" s="295"/>
      <c r="S83" s="296"/>
      <c r="T83" s="296"/>
      <c r="U83" s="301"/>
      <c r="V83" s="302"/>
      <c r="W83" s="137"/>
      <c r="X83" s="303" t="s">
        <v>6</v>
      </c>
      <c r="Y83" s="303"/>
      <c r="Z83" s="303"/>
    </row>
    <row r="84" spans="1:26" ht="16.5" customHeight="1" thickBot="1" x14ac:dyDescent="0.3">
      <c r="A84" s="304" t="s">
        <v>7</v>
      </c>
      <c r="B84" s="304"/>
      <c r="C84" s="304"/>
      <c r="D84" s="304"/>
      <c r="E84" s="304"/>
      <c r="F84" s="304"/>
      <c r="G84" s="304"/>
      <c r="H84" s="304"/>
      <c r="I84" s="304"/>
      <c r="J84" s="304"/>
      <c r="K84" s="304"/>
      <c r="L84" s="304"/>
      <c r="M84" s="304"/>
      <c r="N84" s="304"/>
      <c r="O84" s="304"/>
      <c r="P84" s="138"/>
      <c r="Q84" s="305" t="s">
        <v>8</v>
      </c>
      <c r="R84" s="306" t="s">
        <v>9</v>
      </c>
      <c r="S84" s="306"/>
      <c r="T84" s="307"/>
      <c r="U84" s="308"/>
      <c r="V84" s="308"/>
      <c r="W84" s="309"/>
      <c r="X84" s="119"/>
      <c r="Y84" s="140"/>
      <c r="Z84" s="121"/>
    </row>
    <row r="85" spans="1:26" ht="15" customHeight="1" thickBot="1" x14ac:dyDescent="0.3">
      <c r="A85" s="344">
        <v>46304</v>
      </c>
      <c r="B85" s="344"/>
      <c r="C85" s="344"/>
      <c r="D85" s="344"/>
      <c r="E85" s="344"/>
      <c r="F85" s="345" t="s">
        <v>10</v>
      </c>
      <c r="G85" s="345"/>
      <c r="H85" s="345"/>
      <c r="I85" s="345"/>
      <c r="J85" s="345"/>
      <c r="K85" s="345"/>
      <c r="L85" s="345"/>
      <c r="M85" s="345"/>
      <c r="N85" s="345"/>
      <c r="O85" s="345"/>
      <c r="Q85" s="305"/>
      <c r="R85" s="141" t="s">
        <v>11</v>
      </c>
      <c r="S85" s="375"/>
      <c r="T85" s="376"/>
      <c r="U85" s="376"/>
      <c r="V85" s="376"/>
      <c r="W85" s="377"/>
      <c r="X85" s="142"/>
      <c r="Y85" s="142"/>
      <c r="Z85" s="142"/>
    </row>
    <row r="86" spans="1:26" ht="15" customHeight="1" thickBot="1" x14ac:dyDescent="0.3">
      <c r="A86" s="288" t="s">
        <v>498</v>
      </c>
      <c r="B86" s="288"/>
      <c r="C86" s="288"/>
      <c r="D86" s="288"/>
      <c r="E86" s="288"/>
      <c r="F86" s="310" t="s">
        <v>13</v>
      </c>
      <c r="G86" s="310"/>
      <c r="H86" s="310"/>
      <c r="I86" s="310"/>
      <c r="J86" s="310"/>
      <c r="K86" s="310"/>
      <c r="L86" s="310"/>
      <c r="M86" s="310"/>
      <c r="N86" s="310"/>
      <c r="O86" s="310"/>
      <c r="Q86" s="305"/>
      <c r="R86" s="306" t="s">
        <v>12</v>
      </c>
      <c r="S86" s="306"/>
      <c r="T86" s="306"/>
      <c r="U86" s="306"/>
      <c r="V86" s="306"/>
      <c r="W86" s="316"/>
      <c r="X86" s="316"/>
      <c r="Y86" s="316"/>
      <c r="Z86" s="316"/>
    </row>
    <row r="87" spans="1:26" ht="15" customHeight="1" x14ac:dyDescent="0.25">
      <c r="A87" s="344">
        <v>46331</v>
      </c>
      <c r="B87" s="344"/>
      <c r="C87" s="344"/>
      <c r="D87" s="344"/>
      <c r="E87" s="344"/>
      <c r="F87" s="345" t="s">
        <v>544</v>
      </c>
      <c r="G87" s="345"/>
      <c r="H87" s="345"/>
      <c r="I87" s="345"/>
      <c r="J87" s="345"/>
      <c r="K87" s="345"/>
      <c r="L87" s="345"/>
      <c r="M87" s="345"/>
      <c r="N87" s="345"/>
      <c r="O87" s="345"/>
      <c r="Q87" s="305"/>
      <c r="R87" s="317"/>
      <c r="S87" s="318"/>
      <c r="T87" s="318"/>
      <c r="U87" s="318"/>
      <c r="V87" s="318"/>
      <c r="W87" s="318"/>
      <c r="X87" s="318"/>
      <c r="Y87" s="318"/>
      <c r="Z87" s="319"/>
    </row>
    <row r="88" spans="1:26" ht="15" customHeight="1" x14ac:dyDescent="0.25">
      <c r="A88" s="288" t="s">
        <v>499</v>
      </c>
      <c r="B88" s="288"/>
      <c r="C88" s="288"/>
      <c r="D88" s="288"/>
      <c r="E88" s="288"/>
      <c r="F88" s="310" t="s">
        <v>15</v>
      </c>
      <c r="G88" s="310"/>
      <c r="H88" s="310"/>
      <c r="I88" s="310"/>
      <c r="J88" s="310"/>
      <c r="K88" s="310"/>
      <c r="L88" s="310"/>
      <c r="M88" s="310"/>
      <c r="N88" s="310"/>
      <c r="O88" s="310"/>
      <c r="Q88" s="139"/>
      <c r="R88" s="312" t="s">
        <v>14</v>
      </c>
      <c r="S88" s="312"/>
      <c r="T88" s="312"/>
      <c r="U88" s="378"/>
      <c r="V88" s="379"/>
      <c r="W88" s="379"/>
      <c r="X88" s="379"/>
      <c r="Y88" s="379"/>
      <c r="Z88" s="380"/>
    </row>
    <row r="89" spans="1:26" ht="15" customHeight="1" x14ac:dyDescent="0.25">
      <c r="A89" s="288" t="s">
        <v>500</v>
      </c>
      <c r="B89" s="288"/>
      <c r="C89" s="288"/>
      <c r="D89" s="288"/>
      <c r="E89" s="288"/>
      <c r="F89" s="310" t="s">
        <v>17</v>
      </c>
      <c r="G89" s="310"/>
      <c r="H89" s="310"/>
      <c r="I89" s="310"/>
      <c r="J89" s="310"/>
      <c r="K89" s="310"/>
      <c r="L89" s="310"/>
      <c r="M89" s="310"/>
      <c r="N89" s="310"/>
      <c r="O89" s="310"/>
      <c r="Q89" s="139"/>
      <c r="R89" s="312" t="s">
        <v>16</v>
      </c>
      <c r="S89" s="312"/>
      <c r="T89" s="312"/>
      <c r="U89" s="313"/>
      <c r="V89" s="314"/>
      <c r="W89" s="314"/>
      <c r="X89" s="314"/>
      <c r="Y89" s="314"/>
      <c r="Z89" s="315"/>
    </row>
    <row r="90" spans="1:26" ht="15" customHeight="1" thickBot="1" x14ac:dyDescent="0.3">
      <c r="A90" s="288">
        <v>46420</v>
      </c>
      <c r="B90" s="288"/>
      <c r="C90" s="288"/>
      <c r="D90" s="288"/>
      <c r="E90" s="288"/>
      <c r="F90" s="310" t="s">
        <v>20</v>
      </c>
      <c r="G90" s="310"/>
      <c r="H90" s="310"/>
      <c r="I90" s="310"/>
      <c r="J90" s="310"/>
      <c r="K90" s="310"/>
      <c r="L90" s="310"/>
      <c r="M90" s="310"/>
      <c r="N90" s="310"/>
      <c r="O90" s="310"/>
      <c r="Q90" s="339" t="s">
        <v>18</v>
      </c>
      <c r="R90" s="304" t="s">
        <v>19</v>
      </c>
      <c r="S90" s="304"/>
      <c r="T90" s="304"/>
      <c r="U90" s="304"/>
      <c r="V90" s="304"/>
      <c r="W90" s="304"/>
      <c r="X90" s="304"/>
      <c r="Y90" s="304"/>
      <c r="Z90" s="304"/>
    </row>
    <row r="91" spans="1:26" ht="15" customHeight="1" thickBot="1" x14ac:dyDescent="0.3">
      <c r="A91" s="344">
        <v>46444</v>
      </c>
      <c r="B91" s="344"/>
      <c r="C91" s="344"/>
      <c r="D91" s="344"/>
      <c r="E91" s="344"/>
      <c r="F91" s="345" t="s">
        <v>22</v>
      </c>
      <c r="G91" s="345"/>
      <c r="H91" s="345"/>
      <c r="I91" s="345"/>
      <c r="J91" s="345"/>
      <c r="K91" s="345"/>
      <c r="L91" s="345"/>
      <c r="M91" s="345"/>
      <c r="N91" s="345"/>
      <c r="O91" s="345"/>
      <c r="Q91" s="339"/>
      <c r="R91" s="340" t="s">
        <v>21</v>
      </c>
      <c r="S91" s="340"/>
      <c r="T91" s="340"/>
      <c r="U91" s="340"/>
      <c r="V91" s="340"/>
      <c r="W91" s="340"/>
      <c r="X91" s="341"/>
      <c r="Y91" s="342"/>
      <c r="Z91" s="343"/>
    </row>
    <row r="92" spans="1:26" ht="15" customHeight="1" thickBot="1" x14ac:dyDescent="0.3">
      <c r="A92" s="288" t="s">
        <v>501</v>
      </c>
      <c r="B92" s="288"/>
      <c r="C92" s="288"/>
      <c r="D92" s="288"/>
      <c r="E92" s="288"/>
      <c r="F92" s="310" t="s">
        <v>24</v>
      </c>
      <c r="G92" s="310"/>
      <c r="H92" s="310"/>
      <c r="I92" s="310"/>
      <c r="J92" s="310"/>
      <c r="K92" s="310"/>
      <c r="L92" s="310"/>
      <c r="M92" s="310"/>
      <c r="N92" s="310"/>
      <c r="O92" s="310"/>
      <c r="Q92" s="339"/>
      <c r="R92" s="329" t="s">
        <v>23</v>
      </c>
      <c r="S92" s="329"/>
      <c r="T92" s="329"/>
      <c r="U92" s="329"/>
      <c r="V92" s="329"/>
      <c r="W92" s="330"/>
      <c r="X92" s="346">
        <f>[1]Application!A19</f>
        <v>0</v>
      </c>
      <c r="Y92" s="347"/>
      <c r="Z92" s="348"/>
    </row>
    <row r="93" spans="1:26" ht="15" customHeight="1" thickBot="1" x14ac:dyDescent="0.3">
      <c r="A93" s="288" t="s">
        <v>502</v>
      </c>
      <c r="B93" s="288"/>
      <c r="C93" s="288"/>
      <c r="D93" s="288"/>
      <c r="E93" s="288"/>
      <c r="F93" s="310" t="s">
        <v>26</v>
      </c>
      <c r="G93" s="310"/>
      <c r="H93" s="310"/>
      <c r="I93" s="310"/>
      <c r="J93" s="310"/>
      <c r="K93" s="310"/>
      <c r="L93" s="310"/>
      <c r="M93" s="310"/>
      <c r="N93" s="310"/>
      <c r="O93" s="310"/>
      <c r="Q93" s="339"/>
      <c r="R93" s="311" t="s">
        <v>25</v>
      </c>
      <c r="S93" s="311"/>
      <c r="T93" s="311"/>
      <c r="U93" s="311"/>
      <c r="V93" s="311"/>
      <c r="W93" s="311"/>
      <c r="X93" s="311"/>
      <c r="Y93" s="311"/>
      <c r="Z93" s="311"/>
    </row>
    <row r="94" spans="1:26" ht="15" customHeight="1" x14ac:dyDescent="0.25">
      <c r="A94" s="288">
        <v>46483</v>
      </c>
      <c r="B94" s="288"/>
      <c r="C94" s="288"/>
      <c r="D94" s="288"/>
      <c r="E94" s="288"/>
      <c r="F94" s="289" t="s">
        <v>27</v>
      </c>
      <c r="G94" s="289"/>
      <c r="H94" s="289"/>
      <c r="I94" s="289"/>
      <c r="J94" s="289"/>
      <c r="K94" s="289"/>
      <c r="L94" s="289"/>
      <c r="M94" s="289"/>
      <c r="N94" s="289"/>
      <c r="O94" s="289"/>
      <c r="Q94" s="339"/>
      <c r="R94" s="364"/>
      <c r="S94" s="365"/>
      <c r="T94" s="365"/>
      <c r="U94" s="365"/>
      <c r="V94" s="365"/>
      <c r="W94" s="365"/>
      <c r="X94" s="365"/>
      <c r="Y94" s="365"/>
      <c r="Z94" s="366"/>
    </row>
    <row r="95" spans="1:26" ht="15" customHeight="1" thickBot="1" x14ac:dyDescent="0.3">
      <c r="A95" s="373">
        <v>46492</v>
      </c>
      <c r="B95" s="373"/>
      <c r="C95" s="373"/>
      <c r="D95" s="373"/>
      <c r="E95" s="373"/>
      <c r="F95" s="374" t="s">
        <v>28</v>
      </c>
      <c r="G95" s="374"/>
      <c r="H95" s="374"/>
      <c r="I95" s="374"/>
      <c r="J95" s="374"/>
      <c r="K95" s="374"/>
      <c r="L95" s="374"/>
      <c r="M95" s="374"/>
      <c r="N95" s="374"/>
      <c r="O95" s="374"/>
      <c r="Q95" s="339"/>
      <c r="R95" s="367"/>
      <c r="S95" s="368"/>
      <c r="T95" s="368"/>
      <c r="U95" s="368"/>
      <c r="V95" s="368"/>
      <c r="W95" s="368"/>
      <c r="X95" s="368"/>
      <c r="Y95" s="368"/>
      <c r="Z95" s="369"/>
    </row>
    <row r="96" spans="1:26" ht="15" customHeight="1" thickTop="1" thickBot="1" x14ac:dyDescent="0.3">
      <c r="A96" s="304" t="s">
        <v>29</v>
      </c>
      <c r="B96" s="304"/>
      <c r="C96" s="304"/>
      <c r="D96" s="304"/>
      <c r="E96" s="304"/>
      <c r="F96" s="304"/>
      <c r="G96" s="304"/>
      <c r="H96" s="304"/>
      <c r="I96" s="304"/>
      <c r="J96" s="304"/>
      <c r="K96" s="304"/>
      <c r="L96" s="304"/>
      <c r="M96" s="304"/>
      <c r="N96" s="304"/>
      <c r="O96" s="304"/>
      <c r="Q96" s="339"/>
      <c r="R96" s="367"/>
      <c r="S96" s="368"/>
      <c r="T96" s="368"/>
      <c r="U96" s="368"/>
      <c r="V96" s="368"/>
      <c r="W96" s="368"/>
      <c r="X96" s="368"/>
      <c r="Y96" s="368"/>
      <c r="Z96" s="369"/>
    </row>
    <row r="97" spans="1:26" ht="15" customHeight="1" thickBot="1" x14ac:dyDescent="0.3">
      <c r="A97" s="321" t="s">
        <v>30</v>
      </c>
      <c r="B97" s="321"/>
      <c r="C97" s="321"/>
      <c r="D97" s="321"/>
      <c r="E97" s="321"/>
      <c r="F97" s="321"/>
      <c r="G97" s="321"/>
      <c r="H97" s="321"/>
      <c r="I97" s="321"/>
      <c r="J97" s="321"/>
      <c r="K97" s="321"/>
      <c r="L97" s="321"/>
      <c r="M97" s="360"/>
      <c r="N97" s="361"/>
      <c r="O97" s="362"/>
      <c r="Q97" s="339"/>
      <c r="R97" s="367"/>
      <c r="S97" s="368"/>
      <c r="T97" s="368"/>
      <c r="U97" s="368"/>
      <c r="V97" s="368"/>
      <c r="W97" s="368"/>
      <c r="X97" s="368"/>
      <c r="Y97" s="368"/>
      <c r="Z97" s="369"/>
    </row>
    <row r="98" spans="1:26" ht="15" customHeight="1" thickBot="1" x14ac:dyDescent="0.3">
      <c r="A98" s="323"/>
      <c r="B98" s="323"/>
      <c r="C98" s="323"/>
      <c r="D98" s="323"/>
      <c r="E98" s="323"/>
      <c r="F98" s="323"/>
      <c r="G98" s="323"/>
      <c r="H98" s="323"/>
      <c r="I98" s="323"/>
      <c r="J98" s="323"/>
      <c r="K98" s="323"/>
      <c r="L98" s="323"/>
      <c r="M98" s="363"/>
      <c r="N98" s="363"/>
      <c r="O98" s="363"/>
      <c r="Q98" s="339"/>
      <c r="R98" s="367"/>
      <c r="S98" s="368"/>
      <c r="T98" s="368"/>
      <c r="U98" s="368"/>
      <c r="V98" s="368"/>
      <c r="W98" s="368"/>
      <c r="X98" s="368"/>
      <c r="Y98" s="368"/>
      <c r="Z98" s="369"/>
    </row>
    <row r="99" spans="1:26" ht="15.6" thickBot="1" x14ac:dyDescent="0.3">
      <c r="A99" s="321" t="s">
        <v>31</v>
      </c>
      <c r="B99" s="321"/>
      <c r="C99" s="321"/>
      <c r="D99" s="321"/>
      <c r="E99" s="321"/>
      <c r="F99" s="321"/>
      <c r="G99" s="321"/>
      <c r="H99" s="321"/>
      <c r="I99" s="321"/>
      <c r="J99" s="321"/>
      <c r="K99" s="321"/>
      <c r="L99" s="321"/>
      <c r="M99" s="325"/>
      <c r="N99" s="326"/>
      <c r="O99" s="327"/>
      <c r="Q99" s="339"/>
      <c r="R99" s="370"/>
      <c r="S99" s="371"/>
      <c r="T99" s="371"/>
      <c r="U99" s="371"/>
      <c r="V99" s="371"/>
      <c r="W99" s="371"/>
      <c r="X99" s="371"/>
      <c r="Y99" s="371"/>
      <c r="Z99" s="372"/>
    </row>
    <row r="100" spans="1:26" ht="15.75" customHeight="1" thickBot="1" x14ac:dyDescent="0.3">
      <c r="A100" s="321"/>
      <c r="B100" s="321"/>
      <c r="C100" s="321"/>
      <c r="D100" s="321"/>
      <c r="E100" s="321"/>
      <c r="F100" s="321"/>
      <c r="G100" s="321"/>
      <c r="H100" s="321"/>
      <c r="I100" s="321"/>
      <c r="J100" s="321"/>
      <c r="K100" s="321"/>
      <c r="L100" s="321"/>
      <c r="M100" s="328"/>
      <c r="N100" s="328"/>
      <c r="O100" s="328"/>
      <c r="Q100" s="339"/>
      <c r="R100" s="143" t="s">
        <v>32</v>
      </c>
      <c r="S100" s="143"/>
      <c r="T100" s="143"/>
      <c r="U100" s="143"/>
      <c r="V100" s="143"/>
      <c r="W100" s="143"/>
      <c r="X100" s="143"/>
      <c r="Y100" s="143"/>
      <c r="Z100" s="143"/>
    </row>
    <row r="101" spans="1:26" ht="15.75" customHeight="1" thickBot="1" x14ac:dyDescent="0.3">
      <c r="A101" s="320" t="s">
        <v>35</v>
      </c>
      <c r="B101" s="320"/>
      <c r="C101" s="320"/>
      <c r="D101" s="320"/>
      <c r="E101" s="320"/>
      <c r="F101" s="320"/>
      <c r="G101" s="320"/>
      <c r="H101" s="320"/>
      <c r="I101" s="320"/>
      <c r="J101" s="320"/>
      <c r="K101" s="320"/>
      <c r="L101" s="320"/>
      <c r="M101" s="320"/>
      <c r="N101" s="320"/>
      <c r="O101" s="320"/>
      <c r="Q101" s="339"/>
      <c r="R101" s="331" t="s">
        <v>33</v>
      </c>
      <c r="S101" s="331"/>
      <c r="T101" s="332"/>
      <c r="U101" s="333">
        <f>[1]Application!S6</f>
        <v>0</v>
      </c>
      <c r="V101" s="334"/>
      <c r="W101" s="335" t="s">
        <v>34</v>
      </c>
      <c r="X101" s="331"/>
      <c r="Y101" s="332"/>
      <c r="Z101" s="144" t="str">
        <f>IF([1]Application!X16:Z16&gt;0.2,"Y","N")</f>
        <v>N</v>
      </c>
    </row>
    <row r="102" spans="1:26" ht="15.75" customHeight="1" thickBot="1" x14ac:dyDescent="0.3">
      <c r="A102" s="321"/>
      <c r="B102" s="321"/>
      <c r="C102" s="321"/>
      <c r="D102" s="321"/>
      <c r="E102" s="321"/>
      <c r="F102" s="321"/>
      <c r="G102" s="321"/>
      <c r="H102" s="321"/>
      <c r="I102" s="321"/>
      <c r="J102" s="321"/>
      <c r="K102" s="321"/>
      <c r="L102" s="321"/>
      <c r="M102" s="321"/>
      <c r="N102" s="321"/>
      <c r="O102" s="321"/>
      <c r="Q102" s="339"/>
      <c r="R102" s="336" t="s">
        <v>36</v>
      </c>
      <c r="S102" s="336"/>
      <c r="T102" s="337"/>
      <c r="U102" s="333">
        <f>[1]Application!S6-[1]Application!Y6</f>
        <v>0</v>
      </c>
      <c r="V102" s="334"/>
      <c r="W102" s="338" t="s">
        <v>37</v>
      </c>
      <c r="X102" s="336"/>
      <c r="Y102" s="337"/>
      <c r="Z102" s="144">
        <f>[1]Application!U48</f>
        <v>0</v>
      </c>
    </row>
    <row r="103" spans="1:26" ht="15.75" customHeight="1" thickBot="1" x14ac:dyDescent="0.3">
      <c r="A103" s="320" t="s">
        <v>505</v>
      </c>
      <c r="B103" s="320"/>
      <c r="C103" s="320"/>
      <c r="D103" s="320"/>
      <c r="E103" s="320"/>
      <c r="F103" s="320"/>
      <c r="G103" s="320"/>
      <c r="H103" s="320"/>
      <c r="I103" s="320"/>
      <c r="J103" s="320"/>
      <c r="K103" s="320"/>
      <c r="L103" s="320"/>
      <c r="M103" s="320"/>
      <c r="N103" s="320"/>
      <c r="O103" s="320"/>
      <c r="Q103" s="339"/>
      <c r="R103" s="336" t="s">
        <v>38</v>
      </c>
      <c r="S103" s="336"/>
      <c r="T103" s="337"/>
      <c r="U103" s="333">
        <f>[1]Application!W11</f>
        <v>0</v>
      </c>
      <c r="V103" s="334"/>
      <c r="W103" s="338" t="s">
        <v>39</v>
      </c>
      <c r="X103" s="336"/>
      <c r="Y103" s="337"/>
      <c r="Z103" s="144">
        <f>[1]Application!H42</f>
        <v>0</v>
      </c>
    </row>
    <row r="104" spans="1:26" ht="15.6" thickBot="1" x14ac:dyDescent="0.3">
      <c r="A104" s="321"/>
      <c r="B104" s="321"/>
      <c r="C104" s="321"/>
      <c r="D104" s="321"/>
      <c r="E104" s="321"/>
      <c r="F104" s="321"/>
      <c r="G104" s="321"/>
      <c r="H104" s="321"/>
      <c r="I104" s="321"/>
      <c r="J104" s="321"/>
      <c r="K104" s="321"/>
      <c r="L104" s="321"/>
      <c r="M104" s="321"/>
      <c r="N104" s="321"/>
      <c r="O104" s="321"/>
      <c r="Q104" s="339"/>
      <c r="R104" s="145" t="s">
        <v>40</v>
      </c>
      <c r="S104" s="145"/>
      <c r="T104" s="145"/>
      <c r="U104" s="145"/>
      <c r="V104" s="145"/>
      <c r="W104" s="145"/>
      <c r="X104" s="146" t="s">
        <v>41</v>
      </c>
      <c r="Y104" s="146" t="s">
        <v>42</v>
      </c>
      <c r="Z104" s="146" t="s">
        <v>43</v>
      </c>
    </row>
    <row r="105" spans="1:26" ht="15.6" thickBot="1" x14ac:dyDescent="0.3">
      <c r="A105" s="320" t="s">
        <v>45</v>
      </c>
      <c r="B105" s="320"/>
      <c r="C105" s="320"/>
      <c r="D105" s="320"/>
      <c r="E105" s="320"/>
      <c r="F105" s="320"/>
      <c r="G105" s="320"/>
      <c r="H105" s="320"/>
      <c r="I105" s="320"/>
      <c r="J105" s="320"/>
      <c r="K105" s="320"/>
      <c r="L105" s="320"/>
      <c r="M105" s="320"/>
      <c r="N105" s="320"/>
      <c r="O105" s="320"/>
      <c r="Q105" s="339"/>
      <c r="R105" s="322" t="s">
        <v>44</v>
      </c>
      <c r="S105" s="322"/>
      <c r="T105" s="322"/>
      <c r="U105" s="322"/>
      <c r="V105" s="322"/>
      <c r="W105" s="322"/>
      <c r="X105" s="167"/>
      <c r="Y105" s="160">
        <f>[1]Application!Y139</f>
        <v>0</v>
      </c>
      <c r="Z105" s="147">
        <f>[1]Application!Z139</f>
        <v>0</v>
      </c>
    </row>
    <row r="106" spans="1:26" ht="15.6" thickBot="1" x14ac:dyDescent="0.3">
      <c r="A106" s="323"/>
      <c r="B106" s="323"/>
      <c r="C106" s="323"/>
      <c r="D106" s="323"/>
      <c r="E106" s="323"/>
      <c r="F106" s="323"/>
      <c r="G106" s="323"/>
      <c r="H106" s="323"/>
      <c r="I106" s="323"/>
      <c r="J106" s="323"/>
      <c r="K106" s="323"/>
      <c r="L106" s="323"/>
      <c r="M106" s="323"/>
      <c r="N106" s="323"/>
      <c r="O106" s="323"/>
      <c r="Q106" s="339"/>
      <c r="R106" s="324" t="s">
        <v>46</v>
      </c>
      <c r="S106" s="324"/>
      <c r="T106" s="324"/>
      <c r="U106" s="324"/>
      <c r="V106" s="324"/>
      <c r="W106" s="324"/>
      <c r="X106" s="168"/>
      <c r="Y106" s="160">
        <f>[1]Application!Y57</f>
        <v>0</v>
      </c>
      <c r="Z106" s="147">
        <f>[1]Application!Z57</f>
        <v>0</v>
      </c>
    </row>
    <row r="107" spans="1:26" ht="15.6" thickBot="1" x14ac:dyDescent="0.3">
      <c r="A107" s="320" t="s">
        <v>506</v>
      </c>
      <c r="B107" s="320"/>
      <c r="C107" s="320"/>
      <c r="D107" s="320"/>
      <c r="E107" s="320"/>
      <c r="F107" s="320"/>
      <c r="G107" s="320"/>
      <c r="H107" s="320"/>
      <c r="I107" s="320"/>
      <c r="J107" s="320"/>
      <c r="K107" s="320"/>
      <c r="L107" s="320"/>
      <c r="M107" s="320"/>
      <c r="N107" s="320"/>
      <c r="O107" s="320"/>
      <c r="Q107" s="339"/>
      <c r="R107" s="324" t="s">
        <v>47</v>
      </c>
      <c r="S107" s="324"/>
      <c r="T107" s="324"/>
      <c r="U107" s="324"/>
      <c r="V107" s="324"/>
      <c r="W107" s="324"/>
      <c r="X107" s="168"/>
      <c r="Y107" s="160">
        <f>[1]Application!Y73</f>
        <v>0</v>
      </c>
      <c r="Z107" s="147">
        <f>[1]Application!Z73</f>
        <v>0</v>
      </c>
    </row>
    <row r="108" spans="1:26" ht="15.6" thickBot="1" x14ac:dyDescent="0.3">
      <c r="A108" s="323"/>
      <c r="B108" s="323"/>
      <c r="C108" s="323"/>
      <c r="D108" s="323"/>
      <c r="E108" s="323"/>
      <c r="F108" s="323"/>
      <c r="G108" s="323"/>
      <c r="H108" s="323"/>
      <c r="I108" s="323"/>
      <c r="J108" s="323"/>
      <c r="K108" s="323"/>
      <c r="L108" s="323"/>
      <c r="M108" s="323"/>
      <c r="N108" s="323"/>
      <c r="O108" s="323"/>
      <c r="Q108" s="339"/>
      <c r="R108" s="352" t="s">
        <v>48</v>
      </c>
      <c r="S108" s="352"/>
      <c r="T108" s="352"/>
      <c r="U108" s="352"/>
      <c r="V108" s="352"/>
      <c r="W108" s="352"/>
      <c r="X108" s="168"/>
      <c r="Y108" s="160">
        <f>[1]Application!Y68</f>
        <v>0</v>
      </c>
      <c r="Z108" s="147">
        <f>[1]Application!Z68</f>
        <v>0</v>
      </c>
    </row>
    <row r="109" spans="1:26" ht="15.6" thickBot="1" x14ac:dyDescent="0.3">
      <c r="A109" s="320" t="s">
        <v>507</v>
      </c>
      <c r="B109" s="356"/>
      <c r="C109" s="356"/>
      <c r="D109" s="356"/>
      <c r="E109" s="356"/>
      <c r="F109" s="356"/>
      <c r="G109" s="356"/>
      <c r="H109" s="356"/>
      <c r="I109" s="356"/>
      <c r="J109" s="356"/>
      <c r="K109" s="356"/>
      <c r="L109" s="356"/>
      <c r="M109" s="356"/>
      <c r="N109" s="356"/>
      <c r="O109" s="356"/>
      <c r="Q109" s="339"/>
      <c r="R109" s="324" t="s">
        <v>49</v>
      </c>
      <c r="S109" s="324"/>
      <c r="T109" s="324"/>
      <c r="U109" s="324"/>
      <c r="V109" s="324"/>
      <c r="W109" s="324"/>
      <c r="X109" s="168"/>
      <c r="Y109" s="160">
        <f>SUM([1]Application!Y81:Y97)</f>
        <v>0</v>
      </c>
      <c r="Z109" s="147">
        <f>SUM([1]Application!Z81:Z97)</f>
        <v>0</v>
      </c>
    </row>
    <row r="110" spans="1:26" ht="15.6" thickBot="1" x14ac:dyDescent="0.3">
      <c r="A110" s="357"/>
      <c r="B110" s="357"/>
      <c r="C110" s="357"/>
      <c r="D110" s="357"/>
      <c r="E110" s="357"/>
      <c r="F110" s="357"/>
      <c r="G110" s="357"/>
      <c r="H110" s="357"/>
      <c r="I110" s="357"/>
      <c r="J110" s="357"/>
      <c r="K110" s="357"/>
      <c r="L110" s="357"/>
      <c r="M110" s="357"/>
      <c r="N110" s="357"/>
      <c r="O110" s="357"/>
      <c r="Q110" s="339"/>
      <c r="R110" s="324" t="s">
        <v>50</v>
      </c>
      <c r="S110" s="324"/>
      <c r="T110" s="324"/>
      <c r="U110" s="324"/>
      <c r="V110" s="324"/>
      <c r="W110" s="324"/>
      <c r="X110" s="168"/>
      <c r="Y110" s="160">
        <f>SUM([1]Application!Y99:Y110)</f>
        <v>0</v>
      </c>
      <c r="Z110" s="147">
        <f>SUM([1]Application!Z99:Z110)</f>
        <v>0</v>
      </c>
    </row>
    <row r="111" spans="1:26" ht="15.75" customHeight="1" thickBot="1" x14ac:dyDescent="0.3">
      <c r="A111" s="355" t="s">
        <v>52</v>
      </c>
      <c r="B111" s="355"/>
      <c r="C111" s="355"/>
      <c r="D111" s="355"/>
      <c r="E111" s="355"/>
      <c r="F111" s="355"/>
      <c r="G111" s="355"/>
      <c r="H111" s="355"/>
      <c r="I111" s="355"/>
      <c r="J111" s="355"/>
      <c r="K111" s="355"/>
      <c r="L111" s="355"/>
      <c r="M111" s="355"/>
      <c r="N111" s="355"/>
      <c r="O111" s="355"/>
      <c r="Q111" s="339"/>
      <c r="R111" s="324" t="s">
        <v>51</v>
      </c>
      <c r="S111" s="324"/>
      <c r="T111" s="324"/>
      <c r="U111" s="324"/>
      <c r="V111" s="324"/>
      <c r="W111" s="324"/>
      <c r="X111" s="168"/>
      <c r="Y111" s="160">
        <f>SUM([1]Application!Y112:Y121)</f>
        <v>0</v>
      </c>
      <c r="Z111" s="147">
        <f>SUM([1]Application!Z112:Z121)</f>
        <v>0</v>
      </c>
    </row>
    <row r="112" spans="1:26" ht="16.5" customHeight="1" thickBot="1" x14ac:dyDescent="0.3">
      <c r="A112" s="11"/>
      <c r="B112" s="281" t="s">
        <v>54</v>
      </c>
      <c r="C112" s="281"/>
      <c r="D112" s="281"/>
      <c r="E112" s="281"/>
      <c r="F112" s="281"/>
      <c r="G112" s="281"/>
      <c r="H112" s="281"/>
      <c r="I112" s="281"/>
      <c r="J112" s="281"/>
      <c r="K112" s="281"/>
      <c r="L112" s="281"/>
      <c r="M112" s="281"/>
      <c r="N112" s="281"/>
      <c r="O112" s="281"/>
      <c r="Q112" s="339"/>
      <c r="R112" s="352" t="s">
        <v>53</v>
      </c>
      <c r="S112" s="352"/>
      <c r="T112" s="352"/>
      <c r="U112" s="352"/>
      <c r="V112" s="352"/>
      <c r="W112" s="352"/>
      <c r="X112" s="168"/>
      <c r="Y112" s="160">
        <f>[1]Application!Y128</f>
        <v>0</v>
      </c>
      <c r="Z112" s="147">
        <f>[1]Application!Z128</f>
        <v>0</v>
      </c>
    </row>
    <row r="113" spans="1:26" ht="16.5" customHeight="1" thickBot="1" x14ac:dyDescent="0.3">
      <c r="A113" s="11"/>
      <c r="B113" s="270" t="s">
        <v>508</v>
      </c>
      <c r="C113" s="270"/>
      <c r="D113" s="270"/>
      <c r="E113" s="270"/>
      <c r="F113" s="270"/>
      <c r="G113" s="270"/>
      <c r="H113" s="270"/>
      <c r="I113" s="270"/>
      <c r="J113" s="270"/>
      <c r="K113" s="270"/>
      <c r="L113" s="270"/>
      <c r="M113" s="270"/>
      <c r="N113" s="270"/>
      <c r="O113" s="270"/>
      <c r="Q113" s="339"/>
      <c r="R113" s="324" t="s">
        <v>55</v>
      </c>
      <c r="S113" s="324"/>
      <c r="T113" s="324"/>
      <c r="U113" s="324"/>
      <c r="V113" s="324"/>
      <c r="W113" s="324"/>
      <c r="X113" s="168"/>
      <c r="Y113" s="160">
        <f>[1]Application!Y133</f>
        <v>0</v>
      </c>
      <c r="Z113" s="147">
        <f>[1]Application!Z133</f>
        <v>0</v>
      </c>
    </row>
    <row r="114" spans="1:26" ht="15" customHeight="1" thickBot="1" x14ac:dyDescent="0.3">
      <c r="A114" s="11"/>
      <c r="B114" s="270" t="s">
        <v>57</v>
      </c>
      <c r="C114" s="270"/>
      <c r="D114" s="270"/>
      <c r="E114" s="270"/>
      <c r="F114" s="270"/>
      <c r="G114" s="270"/>
      <c r="H114" s="270"/>
      <c r="I114" s="270"/>
      <c r="J114" s="270"/>
      <c r="K114" s="270"/>
      <c r="L114" s="270"/>
      <c r="M114" s="270"/>
      <c r="N114" s="270"/>
      <c r="O114" s="270"/>
      <c r="Q114" s="339"/>
      <c r="R114" s="353" t="s">
        <v>56</v>
      </c>
      <c r="S114" s="353"/>
      <c r="T114" s="353"/>
      <c r="U114" s="353"/>
      <c r="V114" s="353"/>
      <c r="W114" s="353"/>
      <c r="X114" s="169">
        <f>SUM(X105:X113)</f>
        <v>0</v>
      </c>
      <c r="Y114" s="160">
        <f>SUM(Y105:Y113)</f>
        <v>0</v>
      </c>
      <c r="Z114" s="149">
        <f>SUM(Z105:Z113)</f>
        <v>0</v>
      </c>
    </row>
    <row r="115" spans="1:26" ht="16.5" customHeight="1" thickBot="1" x14ac:dyDescent="0.3">
      <c r="A115" s="11"/>
      <c r="B115" s="2"/>
      <c r="C115" s="270" t="s">
        <v>59</v>
      </c>
      <c r="D115" s="270"/>
      <c r="E115" s="270"/>
      <c r="F115" s="270"/>
      <c r="G115" s="270"/>
      <c r="H115" s="270"/>
      <c r="I115" s="270"/>
      <c r="J115" s="270"/>
      <c r="K115" s="270"/>
      <c r="L115" s="270"/>
      <c r="M115" s="270"/>
      <c r="N115" s="270"/>
      <c r="O115" s="270"/>
      <c r="P115" s="3"/>
      <c r="Q115" s="339"/>
      <c r="R115" s="354" t="s">
        <v>58</v>
      </c>
      <c r="S115" s="354"/>
      <c r="T115" s="354"/>
      <c r="U115" s="354"/>
      <c r="V115" s="354"/>
      <c r="W115" s="354"/>
      <c r="X115" s="354"/>
      <c r="Y115" s="354"/>
      <c r="Z115" s="354"/>
    </row>
    <row r="116" spans="1:26" ht="15.75" customHeight="1" x14ac:dyDescent="0.35">
      <c r="A116" s="11"/>
      <c r="B116" s="2"/>
      <c r="C116" s="351" t="s">
        <v>509</v>
      </c>
      <c r="D116" s="351"/>
      <c r="E116" s="351"/>
      <c r="F116" s="351"/>
      <c r="G116" s="351"/>
      <c r="H116" s="351"/>
      <c r="I116" s="351"/>
      <c r="J116" s="351"/>
      <c r="K116" s="351"/>
      <c r="L116" s="351"/>
      <c r="M116" s="351"/>
      <c r="N116" s="351"/>
      <c r="O116" s="351"/>
      <c r="Q116" s="150"/>
      <c r="R116" s="349" t="s">
        <v>60</v>
      </c>
      <c r="S116" s="349"/>
      <c r="T116" s="349"/>
      <c r="U116" s="349"/>
      <c r="V116" s="349"/>
      <c r="W116" s="349"/>
      <c r="X116" s="349"/>
      <c r="Y116" s="349"/>
      <c r="Z116" s="170">
        <f>[1]Application!G41</f>
        <v>0</v>
      </c>
    </row>
    <row r="117" spans="1:26" ht="14.25" customHeight="1" thickBot="1" x14ac:dyDescent="0.4">
      <c r="A117" s="11"/>
      <c r="B117" s="2"/>
      <c r="C117" s="351" t="s">
        <v>62</v>
      </c>
      <c r="D117" s="351"/>
      <c r="E117" s="351"/>
      <c r="F117" s="351"/>
      <c r="G117" s="351"/>
      <c r="H117" s="351"/>
      <c r="I117" s="351"/>
      <c r="J117" s="351"/>
      <c r="K117" s="351"/>
      <c r="L117" s="351"/>
      <c r="M117" s="351"/>
      <c r="N117" s="351"/>
      <c r="O117" s="351"/>
      <c r="Q117" s="8"/>
      <c r="R117" s="350" t="s">
        <v>61</v>
      </c>
      <c r="S117" s="350"/>
      <c r="T117" s="350"/>
      <c r="U117" s="350"/>
      <c r="V117" s="350"/>
      <c r="W117" s="350"/>
      <c r="X117" s="350"/>
      <c r="Y117" s="350"/>
      <c r="Z117" s="171">
        <f>[1]Application!G40</f>
        <v>0</v>
      </c>
    </row>
    <row r="118" spans="1:26" x14ac:dyDescent="0.35">
      <c r="A118" s="11"/>
      <c r="B118" s="2"/>
      <c r="C118" s="351" t="s">
        <v>63</v>
      </c>
      <c r="D118" s="351"/>
      <c r="E118" s="351"/>
      <c r="F118" s="351"/>
      <c r="G118" s="351"/>
      <c r="H118" s="351"/>
      <c r="I118" s="351"/>
      <c r="J118" s="351"/>
      <c r="K118" s="351"/>
      <c r="L118" s="351"/>
      <c r="M118" s="351"/>
      <c r="N118" s="351"/>
      <c r="O118" s="351"/>
      <c r="Q118" s="151"/>
      <c r="R118" s="8"/>
      <c r="S118" s="8"/>
      <c r="T118" s="8"/>
      <c r="U118" s="8"/>
      <c r="V118" s="8"/>
      <c r="W118" s="8"/>
      <c r="X118" s="8"/>
      <c r="Y118" s="8"/>
      <c r="Z118" s="8"/>
    </row>
    <row r="119" spans="1:26" x14ac:dyDescent="0.25">
      <c r="A119" s="148"/>
      <c r="B119" s="152"/>
      <c r="C119" s="269" t="s">
        <v>510</v>
      </c>
      <c r="D119" s="269"/>
      <c r="E119" s="269"/>
      <c r="F119" s="269"/>
      <c r="G119" s="269"/>
      <c r="H119" s="269"/>
      <c r="I119" s="269"/>
      <c r="J119" s="269"/>
      <c r="K119" s="269"/>
      <c r="L119" s="269"/>
      <c r="M119" s="269"/>
      <c r="N119" s="269"/>
      <c r="O119" s="269"/>
      <c r="Q119" s="151"/>
      <c r="R119" s="151"/>
      <c r="S119" s="151"/>
      <c r="T119" s="151"/>
      <c r="U119" s="151"/>
      <c r="V119" s="151"/>
      <c r="W119" s="151"/>
      <c r="X119" s="151"/>
      <c r="Y119" s="151"/>
      <c r="Z119" s="151"/>
    </row>
    <row r="120" spans="1:26" ht="15.75" customHeight="1" x14ac:dyDescent="0.25">
      <c r="A120" s="194"/>
      <c r="B120" s="2"/>
      <c r="C120" s="269"/>
      <c r="D120" s="269"/>
      <c r="E120" s="269"/>
      <c r="F120" s="269"/>
      <c r="G120" s="269"/>
      <c r="H120" s="269"/>
      <c r="I120" s="269"/>
      <c r="J120" s="269"/>
      <c r="K120" s="269"/>
      <c r="L120" s="269"/>
      <c r="M120" s="269"/>
      <c r="N120" s="269"/>
      <c r="O120" s="269"/>
      <c r="Q120" s="151"/>
      <c r="R120" s="151"/>
      <c r="S120" s="151"/>
      <c r="T120" s="151"/>
      <c r="U120" s="151"/>
      <c r="V120" s="151"/>
      <c r="W120" s="151"/>
      <c r="X120" s="151"/>
      <c r="Y120" s="151"/>
      <c r="Z120" s="151"/>
    </row>
    <row r="121" spans="1:26" ht="15.75" customHeight="1" x14ac:dyDescent="0.25">
      <c r="A121" s="270" t="s">
        <v>511</v>
      </c>
      <c r="B121" s="270"/>
      <c r="C121" s="270"/>
      <c r="D121" s="270"/>
      <c r="E121" s="270"/>
      <c r="F121" s="270"/>
      <c r="G121" s="270"/>
      <c r="H121" s="270"/>
      <c r="I121" s="270"/>
      <c r="J121" s="270"/>
      <c r="K121" s="270"/>
      <c r="L121" s="270"/>
      <c r="M121" s="270"/>
      <c r="N121" s="270"/>
      <c r="O121" s="270"/>
      <c r="Q121" s="151"/>
      <c r="R121" s="151"/>
      <c r="S121" s="151"/>
      <c r="T121" s="151"/>
      <c r="U121" s="151"/>
      <c r="V121" s="151"/>
      <c r="W121" s="151"/>
      <c r="X121" s="151"/>
      <c r="Y121" s="151"/>
      <c r="Z121" s="151"/>
    </row>
    <row r="122" spans="1:26" ht="15.75" customHeight="1" x14ac:dyDescent="0.25">
      <c r="A122" s="2"/>
      <c r="B122" s="281" t="s">
        <v>512</v>
      </c>
      <c r="C122" s="281"/>
      <c r="D122" s="281"/>
      <c r="E122" s="281"/>
      <c r="F122" s="281"/>
      <c r="G122" s="281"/>
      <c r="H122" s="281"/>
      <c r="I122" s="281"/>
      <c r="J122" s="281"/>
      <c r="K122" s="281"/>
      <c r="L122" s="281"/>
      <c r="M122" s="281"/>
      <c r="N122" s="281"/>
      <c r="O122" s="281"/>
      <c r="Q122" s="151"/>
      <c r="R122" s="151"/>
      <c r="S122" s="151"/>
      <c r="T122" s="151"/>
      <c r="U122" s="151"/>
      <c r="V122" s="151"/>
      <c r="W122" s="151"/>
      <c r="X122" s="151"/>
      <c r="Y122" s="151"/>
      <c r="Z122" s="151"/>
    </row>
    <row r="123" spans="1:26" ht="15.75" customHeight="1" x14ac:dyDescent="0.25">
      <c r="A123" s="2"/>
      <c r="B123" s="280" t="s">
        <v>513</v>
      </c>
      <c r="C123" s="280"/>
      <c r="D123" s="280"/>
      <c r="E123" s="280"/>
      <c r="F123" s="280"/>
      <c r="G123" s="280"/>
      <c r="H123" s="280"/>
      <c r="I123" s="280"/>
      <c r="J123" s="280"/>
      <c r="K123" s="280"/>
      <c r="L123" s="280"/>
      <c r="M123" s="280"/>
      <c r="N123" s="280"/>
      <c r="O123" s="280"/>
      <c r="Q123" s="151"/>
      <c r="R123" s="151"/>
      <c r="S123" s="151"/>
      <c r="T123" s="151"/>
      <c r="U123" s="151"/>
      <c r="V123" s="151"/>
      <c r="W123" s="151"/>
      <c r="X123" s="151"/>
      <c r="Y123" s="151"/>
      <c r="Z123" s="151"/>
    </row>
    <row r="124" spans="1:26" ht="15.75" customHeight="1" x14ac:dyDescent="0.25">
      <c r="A124" s="2"/>
      <c r="B124" s="271" t="s">
        <v>514</v>
      </c>
      <c r="C124" s="271"/>
      <c r="D124" s="271"/>
      <c r="E124" s="271"/>
      <c r="F124" s="271"/>
      <c r="G124" s="271"/>
      <c r="H124" s="271"/>
      <c r="I124" s="271"/>
      <c r="J124" s="271"/>
      <c r="K124" s="271"/>
      <c r="L124" s="271"/>
      <c r="M124" s="271"/>
      <c r="N124" s="271"/>
      <c r="O124" s="271"/>
      <c r="Q124" s="151"/>
      <c r="R124" s="151"/>
      <c r="S124" s="151"/>
      <c r="T124" s="151"/>
      <c r="U124" s="151"/>
      <c r="V124" s="151"/>
      <c r="W124" s="151"/>
      <c r="X124" s="151"/>
      <c r="Y124" s="151"/>
      <c r="Z124" s="151"/>
    </row>
    <row r="125" spans="1:26" x14ac:dyDescent="0.25">
      <c r="A125" s="271" t="s">
        <v>515</v>
      </c>
      <c r="B125" s="271"/>
      <c r="C125" s="271"/>
      <c r="D125" s="271"/>
      <c r="E125" s="271"/>
      <c r="F125" s="271"/>
      <c r="G125" s="271"/>
      <c r="H125" s="271"/>
      <c r="I125" s="271"/>
      <c r="J125" s="271"/>
      <c r="K125" s="271"/>
      <c r="L125" s="271"/>
      <c r="M125" s="271"/>
      <c r="N125" s="271"/>
      <c r="O125" s="271"/>
      <c r="Q125" s="151"/>
      <c r="R125" s="151"/>
      <c r="S125" s="151"/>
      <c r="T125" s="151"/>
      <c r="U125" s="151"/>
      <c r="V125" s="151"/>
      <c r="W125" s="151"/>
      <c r="X125" s="151"/>
      <c r="Y125" s="151"/>
      <c r="Z125" s="151"/>
    </row>
    <row r="126" spans="1:26" ht="15" customHeight="1" x14ac:dyDescent="0.25">
      <c r="A126" s="272"/>
      <c r="B126" s="274" t="s">
        <v>516</v>
      </c>
      <c r="C126" s="274"/>
      <c r="D126" s="274"/>
      <c r="E126" s="274"/>
      <c r="F126" s="274"/>
      <c r="G126" s="274"/>
      <c r="H126" s="274"/>
      <c r="I126" s="274"/>
      <c r="J126" s="274"/>
      <c r="K126" s="274"/>
      <c r="L126" s="274"/>
      <c r="M126" s="274"/>
      <c r="N126" s="274"/>
      <c r="O126" s="274"/>
      <c r="Q126" s="151"/>
      <c r="R126" s="151"/>
      <c r="S126" s="151"/>
      <c r="T126" s="151"/>
      <c r="U126" s="151"/>
      <c r="V126" s="151"/>
      <c r="W126" s="151"/>
      <c r="X126" s="151"/>
      <c r="Y126" s="151"/>
      <c r="Z126" s="151"/>
    </row>
    <row r="127" spans="1:26" x14ac:dyDescent="0.25">
      <c r="A127" s="273"/>
      <c r="B127" s="271" t="s">
        <v>517</v>
      </c>
      <c r="C127" s="271"/>
      <c r="D127" s="271"/>
      <c r="E127" s="271"/>
      <c r="F127" s="271"/>
      <c r="G127" s="271"/>
      <c r="H127" s="271"/>
      <c r="I127" s="271"/>
      <c r="J127" s="271"/>
      <c r="K127" s="271"/>
      <c r="L127" s="271"/>
      <c r="M127" s="271"/>
      <c r="N127" s="271"/>
      <c r="O127" s="271"/>
      <c r="Q127" s="151"/>
      <c r="R127" s="151"/>
      <c r="S127" s="151"/>
      <c r="T127" s="151"/>
      <c r="U127" s="151"/>
      <c r="V127" s="151"/>
      <c r="W127" s="151"/>
      <c r="X127" s="151"/>
      <c r="Y127" s="151"/>
      <c r="Z127" s="151"/>
    </row>
    <row r="128" spans="1:26" ht="15.75" customHeight="1" x14ac:dyDescent="0.25">
      <c r="A128" s="195"/>
      <c r="B128" s="275" t="s">
        <v>518</v>
      </c>
      <c r="C128" s="275"/>
      <c r="D128" s="275"/>
      <c r="E128" s="275"/>
      <c r="F128" s="275"/>
      <c r="G128" s="275"/>
      <c r="H128" s="275"/>
      <c r="I128" s="275"/>
      <c r="J128" s="275"/>
      <c r="K128" s="275"/>
      <c r="L128" s="275"/>
      <c r="M128" s="275"/>
      <c r="N128" s="275"/>
      <c r="O128" s="275"/>
      <c r="Q128" s="151"/>
      <c r="R128" s="151"/>
      <c r="S128" s="151"/>
      <c r="T128" s="151"/>
      <c r="U128" s="151"/>
      <c r="V128" s="151"/>
      <c r="W128" s="151"/>
      <c r="X128" s="151"/>
      <c r="Y128" s="151"/>
      <c r="Z128" s="151"/>
    </row>
    <row r="129" spans="1:26" ht="15" customHeight="1" x14ac:dyDescent="0.25">
      <c r="A129" s="276" t="s">
        <v>545</v>
      </c>
      <c r="B129" s="276"/>
      <c r="C129" s="276"/>
      <c r="D129" s="276"/>
      <c r="E129" s="276"/>
      <c r="F129" s="276"/>
      <c r="G129" s="276"/>
      <c r="H129" s="276"/>
      <c r="I129" s="276"/>
      <c r="J129" s="276"/>
      <c r="K129" s="276"/>
      <c r="L129" s="276"/>
      <c r="M129" s="276"/>
      <c r="N129" s="276"/>
      <c r="O129" s="276"/>
      <c r="Q129" s="151"/>
      <c r="R129" s="151"/>
      <c r="S129" s="151"/>
      <c r="T129" s="151"/>
      <c r="U129" s="151"/>
      <c r="V129" s="151"/>
      <c r="W129" s="151"/>
      <c r="X129" s="151"/>
      <c r="Y129" s="151"/>
      <c r="Z129" s="151"/>
    </row>
    <row r="130" spans="1:26" x14ac:dyDescent="0.25">
      <c r="A130" s="277"/>
      <c r="B130" s="277"/>
      <c r="C130" s="277"/>
      <c r="D130" s="277"/>
      <c r="E130" s="277"/>
      <c r="F130" s="277"/>
      <c r="G130" s="277"/>
      <c r="H130" s="277"/>
      <c r="I130" s="277"/>
      <c r="J130" s="277"/>
      <c r="K130" s="277"/>
      <c r="L130" s="277"/>
      <c r="M130" s="277"/>
      <c r="N130" s="277"/>
      <c r="O130" s="277"/>
      <c r="Q130" s="151"/>
      <c r="R130" s="151"/>
      <c r="S130" s="151"/>
      <c r="T130" s="151"/>
      <c r="U130" s="151"/>
      <c r="V130" s="151"/>
      <c r="W130" s="151"/>
      <c r="X130" s="151"/>
      <c r="Y130" s="151"/>
      <c r="Z130" s="151"/>
    </row>
    <row r="131" spans="1:26" ht="15" customHeight="1" x14ac:dyDescent="0.25">
      <c r="A131" s="278" t="s">
        <v>546</v>
      </c>
      <c r="B131" s="279"/>
      <c r="C131" s="279"/>
      <c r="D131" s="279"/>
      <c r="E131" s="279"/>
      <c r="F131" s="279"/>
      <c r="G131" s="279"/>
      <c r="H131" s="279"/>
      <c r="I131" s="279"/>
      <c r="J131" s="279"/>
      <c r="K131" s="279"/>
      <c r="L131" s="279"/>
      <c r="M131" s="279"/>
      <c r="N131" s="279"/>
      <c r="O131" s="279"/>
      <c r="Q131" s="151"/>
      <c r="R131" s="151"/>
      <c r="S131" s="151"/>
      <c r="T131" s="151"/>
      <c r="U131" s="151"/>
      <c r="V131" s="151"/>
      <c r="W131" s="151"/>
      <c r="X131" s="151"/>
      <c r="Y131" s="151"/>
      <c r="Z131" s="151"/>
    </row>
    <row r="132" spans="1:26" ht="15.6" customHeight="1" x14ac:dyDescent="0.25">
      <c r="A132" s="267" t="s">
        <v>547</v>
      </c>
      <c r="B132" s="267"/>
      <c r="C132" s="267"/>
      <c r="D132" s="267"/>
      <c r="E132" s="267"/>
      <c r="F132" s="267"/>
      <c r="G132" s="267"/>
      <c r="H132" s="267"/>
      <c r="I132" s="267"/>
      <c r="J132" s="267"/>
      <c r="K132" s="267"/>
      <c r="L132" s="267"/>
      <c r="M132" s="267"/>
      <c r="N132" s="267"/>
      <c r="O132" s="267"/>
      <c r="Q132" s="151"/>
      <c r="R132" s="151"/>
      <c r="S132" s="151"/>
      <c r="T132" s="151"/>
      <c r="U132" s="151"/>
      <c r="V132" s="151"/>
      <c r="W132" s="151"/>
      <c r="X132" s="151"/>
      <c r="Y132" s="151"/>
      <c r="Z132" s="151"/>
    </row>
    <row r="133" spans="1:26" ht="15.6" customHeight="1" x14ac:dyDescent="0.25">
      <c r="A133" s="268"/>
      <c r="B133" s="268"/>
      <c r="C133" s="268"/>
      <c r="D133" s="268"/>
      <c r="E133" s="268"/>
      <c r="F133" s="268"/>
      <c r="G133" s="268"/>
      <c r="H133" s="268"/>
      <c r="I133" s="268"/>
      <c r="J133" s="268"/>
      <c r="K133" s="268"/>
      <c r="L133" s="268"/>
      <c r="M133" s="268"/>
      <c r="N133" s="268"/>
      <c r="O133" s="268"/>
      <c r="Q133" s="151"/>
      <c r="R133" s="151"/>
      <c r="S133" s="151"/>
      <c r="T133" s="151"/>
      <c r="U133" s="151"/>
      <c r="V133" s="151"/>
      <c r="W133" s="151"/>
      <c r="X133" s="151"/>
      <c r="Y133" s="151"/>
      <c r="Z133" s="151"/>
    </row>
    <row r="134" spans="1:26" x14ac:dyDescent="0.25">
      <c r="A134" s="282" t="s">
        <v>519</v>
      </c>
      <c r="B134" s="276"/>
      <c r="C134" s="276"/>
      <c r="D134" s="276"/>
      <c r="E134" s="276"/>
      <c r="F134" s="276"/>
      <c r="G134" s="276"/>
      <c r="H134" s="276"/>
      <c r="I134" s="276"/>
      <c r="J134" s="276"/>
      <c r="K134" s="276"/>
      <c r="L134" s="276"/>
      <c r="M134" s="276"/>
      <c r="N134" s="276"/>
      <c r="O134" s="276"/>
      <c r="Q134" s="151"/>
      <c r="R134" s="151"/>
      <c r="S134" s="151"/>
      <c r="T134" s="151"/>
      <c r="U134" s="151"/>
      <c r="V134" s="151"/>
      <c r="W134" s="151"/>
      <c r="X134" s="151"/>
      <c r="Y134" s="151"/>
      <c r="Z134" s="151"/>
    </row>
    <row r="135" spans="1:26" ht="15" customHeight="1" x14ac:dyDescent="0.25">
      <c r="A135" s="277"/>
      <c r="B135" s="277"/>
      <c r="C135" s="277"/>
      <c r="D135" s="277"/>
      <c r="E135" s="277"/>
      <c r="F135" s="277"/>
      <c r="G135" s="277"/>
      <c r="H135" s="277"/>
      <c r="I135" s="277"/>
      <c r="J135" s="277"/>
      <c r="K135" s="277"/>
      <c r="L135" s="277"/>
      <c r="M135" s="277"/>
      <c r="N135" s="277"/>
      <c r="O135" s="277"/>
      <c r="Q135" s="151"/>
      <c r="R135" s="151"/>
      <c r="S135" s="151"/>
      <c r="T135" s="151"/>
      <c r="U135" s="151"/>
      <c r="V135" s="151"/>
      <c r="W135" s="151"/>
      <c r="X135" s="151"/>
      <c r="Y135" s="151"/>
      <c r="Z135" s="151"/>
    </row>
    <row r="136" spans="1:26" x14ac:dyDescent="0.25">
      <c r="A136" s="266" t="s">
        <v>548</v>
      </c>
      <c r="B136" s="266"/>
      <c r="C136" s="266"/>
      <c r="D136" s="266"/>
      <c r="E136" s="266"/>
      <c r="F136" s="266"/>
      <c r="G136" s="266"/>
      <c r="H136" s="266"/>
      <c r="I136" s="266"/>
      <c r="J136" s="266"/>
      <c r="K136" s="266"/>
      <c r="L136" s="266"/>
      <c r="M136" s="266"/>
      <c r="N136" s="266"/>
      <c r="O136" s="266"/>
      <c r="Q136" s="151"/>
      <c r="R136" s="151"/>
      <c r="S136" s="151"/>
      <c r="T136" s="151"/>
      <c r="U136" s="151"/>
      <c r="V136" s="151"/>
      <c r="W136" s="151"/>
      <c r="X136" s="151"/>
      <c r="Y136" s="151"/>
      <c r="Z136" s="151"/>
    </row>
    <row r="137" spans="1:26" x14ac:dyDescent="0.25">
      <c r="A137" s="8"/>
      <c r="B137" s="8"/>
      <c r="C137" s="8"/>
      <c r="D137" s="8"/>
      <c r="E137" s="8"/>
      <c r="F137" s="8"/>
      <c r="G137" s="8"/>
      <c r="H137" s="8"/>
      <c r="I137" s="8"/>
      <c r="J137" s="8"/>
      <c r="K137" s="8"/>
      <c r="L137" s="8"/>
      <c r="M137" s="8"/>
      <c r="N137" s="8"/>
      <c r="O137" s="8"/>
      <c r="P137" s="151"/>
      <c r="Q137" s="151"/>
      <c r="R137" s="151"/>
      <c r="S137" s="151"/>
      <c r="T137" s="151"/>
      <c r="U137" s="151"/>
      <c r="V137" s="151"/>
      <c r="W137" s="151"/>
      <c r="X137" s="151"/>
      <c r="Y137" s="151"/>
      <c r="Z137" s="151"/>
    </row>
  </sheetData>
  <sheetProtection algorithmName="SHA-512" hashValue="7Z9YuETUMH3qfLvfexD0ChVrSeQ1A0d+tgtTgFWGkkISIUflVx4MaklpgAiCTHHs8/npCqOOz7RD+FLvlJNiFg==" saltValue="OElmGShuKMD6RPz/wasCGA==" spinCount="100000" sheet="1" selectLockedCells="1"/>
  <mergeCells count="125">
    <mergeCell ref="AB22:AE25"/>
    <mergeCell ref="AB62:AB63"/>
    <mergeCell ref="AC62:AC63"/>
    <mergeCell ref="AD62:AD63"/>
    <mergeCell ref="AE62:AE63"/>
    <mergeCell ref="AF62:AF63"/>
    <mergeCell ref="AG62:AG63"/>
    <mergeCell ref="A96:O96"/>
    <mergeCell ref="A97:L98"/>
    <mergeCell ref="M97:O97"/>
    <mergeCell ref="M98:O98"/>
    <mergeCell ref="A89:E89"/>
    <mergeCell ref="F89:O89"/>
    <mergeCell ref="R94:Z99"/>
    <mergeCell ref="A95:E95"/>
    <mergeCell ref="F95:O95"/>
    <mergeCell ref="A85:E85"/>
    <mergeCell ref="F85:O85"/>
    <mergeCell ref="S85:W85"/>
    <mergeCell ref="A87:E87"/>
    <mergeCell ref="F87:O87"/>
    <mergeCell ref="R88:T88"/>
    <mergeCell ref="U88:Z88"/>
    <mergeCell ref="A88:E88"/>
    <mergeCell ref="A101:O102"/>
    <mergeCell ref="R103:T103"/>
    <mergeCell ref="R116:Y116"/>
    <mergeCell ref="R117:Y117"/>
    <mergeCell ref="C117:O117"/>
    <mergeCell ref="C118:O118"/>
    <mergeCell ref="R112:W112"/>
    <mergeCell ref="R113:W113"/>
    <mergeCell ref="R114:W114"/>
    <mergeCell ref="B114:O114"/>
    <mergeCell ref="R115:Z115"/>
    <mergeCell ref="A111:O111"/>
    <mergeCell ref="B112:O112"/>
    <mergeCell ref="B113:O113"/>
    <mergeCell ref="C115:O115"/>
    <mergeCell ref="C116:O116"/>
    <mergeCell ref="A107:O108"/>
    <mergeCell ref="R108:W108"/>
    <mergeCell ref="R109:W109"/>
    <mergeCell ref="A109:O110"/>
    <mergeCell ref="R110:W110"/>
    <mergeCell ref="R111:W111"/>
    <mergeCell ref="U103:V103"/>
    <mergeCell ref="W103:Y103"/>
    <mergeCell ref="A103:O104"/>
    <mergeCell ref="R105:W105"/>
    <mergeCell ref="A105:O106"/>
    <mergeCell ref="R106:W106"/>
    <mergeCell ref="R107:W107"/>
    <mergeCell ref="A99:L100"/>
    <mergeCell ref="M99:O99"/>
    <mergeCell ref="M100:O100"/>
    <mergeCell ref="R92:W92"/>
    <mergeCell ref="R101:T101"/>
    <mergeCell ref="U101:V101"/>
    <mergeCell ref="W101:Y101"/>
    <mergeCell ref="R102:T102"/>
    <mergeCell ref="U102:V102"/>
    <mergeCell ref="W102:Y102"/>
    <mergeCell ref="Q90:Q115"/>
    <mergeCell ref="R90:Z90"/>
    <mergeCell ref="A90:E90"/>
    <mergeCell ref="F90:O90"/>
    <mergeCell ref="R91:W91"/>
    <mergeCell ref="X91:Z91"/>
    <mergeCell ref="A91:E91"/>
    <mergeCell ref="F91:O91"/>
    <mergeCell ref="X92:Z92"/>
    <mergeCell ref="A92:E92"/>
    <mergeCell ref="F92:O92"/>
    <mergeCell ref="R93:Z93"/>
    <mergeCell ref="A93:E93"/>
    <mergeCell ref="F93:O93"/>
    <mergeCell ref="F88:O88"/>
    <mergeCell ref="R89:T89"/>
    <mergeCell ref="U89:Z89"/>
    <mergeCell ref="A86:E86"/>
    <mergeCell ref="R86:V86"/>
    <mergeCell ref="W86:X86"/>
    <mergeCell ref="Y86:Z86"/>
    <mergeCell ref="F86:O86"/>
    <mergeCell ref="R87:Z87"/>
    <mergeCell ref="A1:Z1"/>
    <mergeCell ref="A2:Z36"/>
    <mergeCell ref="A37:Z37"/>
    <mergeCell ref="A38:Z38"/>
    <mergeCell ref="A39:Z40"/>
    <mergeCell ref="A94:E94"/>
    <mergeCell ref="F94:O94"/>
    <mergeCell ref="K62:S64"/>
    <mergeCell ref="A66:Z80"/>
    <mergeCell ref="A81:Z81"/>
    <mergeCell ref="A82:I82"/>
    <mergeCell ref="K82:R82"/>
    <mergeCell ref="S82:T83"/>
    <mergeCell ref="U82:V82"/>
    <mergeCell ref="W82:X82"/>
    <mergeCell ref="Y82:Z82"/>
    <mergeCell ref="A83:J83"/>
    <mergeCell ref="K83:R83"/>
    <mergeCell ref="U83:V83"/>
    <mergeCell ref="X83:Z83"/>
    <mergeCell ref="A84:O84"/>
    <mergeCell ref="Q84:Q87"/>
    <mergeCell ref="R84:S84"/>
    <mergeCell ref="T84:W84"/>
    <mergeCell ref="A136:O136"/>
    <mergeCell ref="A132:O133"/>
    <mergeCell ref="C119:O120"/>
    <mergeCell ref="A121:O121"/>
    <mergeCell ref="A125:O125"/>
    <mergeCell ref="A126:A127"/>
    <mergeCell ref="B126:O126"/>
    <mergeCell ref="B127:O127"/>
    <mergeCell ref="B128:O128"/>
    <mergeCell ref="A129:O130"/>
    <mergeCell ref="A131:O131"/>
    <mergeCell ref="B123:O123"/>
    <mergeCell ref="B124:O124"/>
    <mergeCell ref="B122:O122"/>
    <mergeCell ref="A134:O135"/>
  </mergeCells>
  <dataValidations count="6">
    <dataValidation type="list" allowBlank="1" showInputMessage="1" showErrorMessage="1" sqref="U83:V83" xr:uid="{EAD35241-C517-473B-9464-775112C72713}">
      <formula1>"Lake,LaPorte, Porter, various"</formula1>
    </dataValidation>
    <dataValidation type="list" allowBlank="1" showInputMessage="1" showErrorMessage="1" sqref="Z84" xr:uid="{71142711-3B4A-4CC2-A8CE-8A95581DDF81}">
      <formula1>"yes,no,unknown"</formula1>
    </dataValidation>
    <dataValidation type="textLength" operator="lessThan" allowBlank="1" showInputMessage="1" showErrorMessage="1" sqref="R94:Z99" xr:uid="{A985DAA6-9EAF-47C2-BDC8-6B989E40A9A5}">
      <formula1>500</formula1>
    </dataValidation>
    <dataValidation type="list" allowBlank="1" showInputMessage="1" showErrorMessage="1" sqref="Z116:Z117" xr:uid="{86780692-3BDA-44CC-BE6F-A28928DE4258}">
      <formula1>"Yes,No"</formula1>
    </dataValidation>
    <dataValidation type="whole" allowBlank="1" showInputMessage="1" showErrorMessage="1" sqref="X105:X114" xr:uid="{724B174F-BDD1-4D25-9419-AFF00AA0EF49}">
      <formula1>0</formula1>
      <formula2>100</formula2>
    </dataValidation>
    <dataValidation type="list" allowBlank="1" showInputMessage="1" showErrorMessage="1" sqref="X91:Z91" xr:uid="{E85E3291-4420-4A00-9193-0C98854A7850}">
      <formula1>"STBG,CMAQ,HSIP,TA,CRP,PROTECT,Unknown"</formula1>
    </dataValidation>
  </dataValidations>
  <hyperlinks>
    <hyperlink ref="B123:N123" r:id="rId1" display="https://www.in.gov/indot/traffic-engineering/traffic-guidance-documents/" xr:uid="{7D438D4B-5301-4805-96AB-DC6CF142CBD3}"/>
    <hyperlink ref="B128:N128" r:id="rId2" display="https://www.fhwa.dot.gov/environment/air_quality/cmaq/toolkit/" xr:uid="{1F423468-C105-4AC8-84E0-33E32877B57A}"/>
    <hyperlink ref="A131" r:id="rId3" display="https://rtip.nirpc.org/secure2/login.asp" xr:uid="{01EDC7C0-61CD-4193-8844-29498B94D386}"/>
    <hyperlink ref="A131:O131" r:id="rId4" display="at:  https://rtip.nirpc.org/secure2/login.asp" xr:uid="{806577E5-C0BE-4921-B8DC-9FE5D76999EB}"/>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9036-BEFF-48F5-8F08-F145E8A9354E}">
  <sheetPr>
    <tabColor rgb="FF00B0F0"/>
  </sheetPr>
  <dimension ref="A1:AO110"/>
  <sheetViews>
    <sheetView showGridLines="0" showRowColHeaders="0" zoomScale="90" zoomScaleNormal="90" zoomScaleSheetLayoutView="85" workbookViewId="0">
      <selection activeCell="B13" sqref="B13:Z14"/>
    </sheetView>
  </sheetViews>
  <sheetFormatPr defaultColWidth="10.6328125" defaultRowHeight="15" x14ac:dyDescent="0.25"/>
  <cols>
    <col min="1" max="1" width="8.81640625" style="6" customWidth="1"/>
    <col min="2" max="2" width="4.1796875" style="5" customWidth="1"/>
    <col min="3" max="25" width="5.6328125" style="5" customWidth="1"/>
    <col min="26" max="26" width="5.81640625" style="5" customWidth="1"/>
    <col min="27" max="16384" width="10.6328125" style="5"/>
  </cols>
  <sheetData>
    <row r="1" spans="1:41" ht="23.7" customHeight="1" x14ac:dyDescent="0.25">
      <c r="A1" s="409" t="s">
        <v>444</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185"/>
      <c r="AB1" s="185"/>
      <c r="AC1" s="185"/>
      <c r="AD1" s="185"/>
      <c r="AE1" s="185"/>
      <c r="AF1" s="185"/>
      <c r="AG1" s="185"/>
      <c r="AH1" s="185"/>
      <c r="AI1" s="185"/>
      <c r="AJ1" s="185"/>
      <c r="AK1" s="185"/>
      <c r="AL1" s="185"/>
      <c r="AM1" s="185"/>
      <c r="AN1" s="185"/>
      <c r="AO1" s="185"/>
    </row>
    <row r="2" spans="1:41" ht="15.75" customHeight="1" x14ac:dyDescent="0.25">
      <c r="A2" s="405" t="s">
        <v>445</v>
      </c>
      <c r="B2" s="405"/>
      <c r="C2" s="405"/>
      <c r="D2" s="405"/>
      <c r="E2" s="405"/>
      <c r="F2" s="405"/>
      <c r="G2" s="405"/>
      <c r="H2" s="405"/>
      <c r="I2" s="405"/>
      <c r="J2" s="405"/>
      <c r="K2" s="405"/>
      <c r="L2" s="405"/>
      <c r="M2" s="405"/>
      <c r="N2" s="405"/>
      <c r="O2" s="405"/>
      <c r="P2" s="405"/>
      <c r="Q2" s="405"/>
      <c r="R2" s="405"/>
      <c r="S2" s="405"/>
      <c r="T2" s="405"/>
      <c r="U2" s="405"/>
      <c r="V2" s="405"/>
      <c r="W2" s="405"/>
      <c r="X2" s="405"/>
      <c r="Y2" s="405"/>
      <c r="Z2" s="405"/>
      <c r="AA2" s="185"/>
      <c r="AB2" s="185"/>
      <c r="AC2" s="185"/>
      <c r="AD2" s="185"/>
      <c r="AE2" s="185"/>
      <c r="AF2" s="185"/>
      <c r="AG2" s="185"/>
      <c r="AH2" s="185"/>
      <c r="AI2" s="185"/>
      <c r="AJ2" s="185"/>
      <c r="AK2" s="185"/>
      <c r="AL2" s="185"/>
      <c r="AM2" s="185"/>
      <c r="AN2" s="185"/>
      <c r="AO2" s="185"/>
    </row>
    <row r="3" spans="1:41" ht="15.75" customHeight="1" x14ac:dyDescent="0.25">
      <c r="A3" s="411" t="s">
        <v>446</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185"/>
      <c r="AB3" s="185"/>
      <c r="AC3" s="185"/>
      <c r="AD3" s="185"/>
      <c r="AE3" s="185"/>
      <c r="AF3" s="185"/>
      <c r="AG3" s="185"/>
      <c r="AH3" s="185"/>
      <c r="AI3" s="185"/>
      <c r="AJ3" s="185"/>
      <c r="AK3" s="185"/>
      <c r="AL3" s="185"/>
      <c r="AM3" s="185"/>
      <c r="AN3" s="185"/>
      <c r="AO3" s="185"/>
    </row>
    <row r="4" spans="1:41" ht="15.75" customHeight="1" x14ac:dyDescent="0.25">
      <c r="A4" s="412"/>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185"/>
      <c r="AB4" s="185"/>
      <c r="AC4" s="185"/>
      <c r="AD4" s="185"/>
      <c r="AE4" s="185"/>
      <c r="AF4" s="185"/>
      <c r="AG4" s="185"/>
      <c r="AH4" s="185"/>
      <c r="AI4" s="185"/>
      <c r="AJ4" s="185"/>
      <c r="AK4" s="185"/>
      <c r="AL4" s="185"/>
      <c r="AM4" s="185"/>
      <c r="AN4" s="185"/>
      <c r="AO4" s="185"/>
    </row>
    <row r="5" spans="1:41" ht="15.75" customHeight="1" x14ac:dyDescent="0.25">
      <c r="A5" s="381" t="s">
        <v>64</v>
      </c>
      <c r="B5" s="386" t="s">
        <v>447</v>
      </c>
      <c r="C5" s="386"/>
      <c r="D5" s="386"/>
      <c r="E5" s="386"/>
      <c r="F5" s="386"/>
      <c r="G5" s="386"/>
      <c r="H5" s="386"/>
      <c r="I5" s="386"/>
      <c r="J5" s="386"/>
      <c r="K5" s="386"/>
      <c r="L5" s="386"/>
      <c r="M5" s="386"/>
      <c r="N5" s="386"/>
      <c r="O5" s="386"/>
      <c r="P5" s="386"/>
      <c r="Q5" s="386"/>
      <c r="R5" s="386"/>
      <c r="S5" s="386"/>
      <c r="T5" s="386"/>
      <c r="U5" s="386"/>
      <c r="V5" s="386"/>
      <c r="W5" s="386"/>
      <c r="X5" s="386"/>
      <c r="Y5" s="386"/>
      <c r="Z5" s="386"/>
      <c r="AA5" s="185"/>
      <c r="AB5" s="185"/>
      <c r="AC5" s="185"/>
      <c r="AD5" s="185"/>
      <c r="AE5" s="185"/>
      <c r="AF5" s="185"/>
      <c r="AG5" s="185"/>
      <c r="AH5" s="185"/>
      <c r="AI5" s="185"/>
      <c r="AJ5" s="185"/>
      <c r="AK5" s="185"/>
      <c r="AL5" s="185"/>
      <c r="AM5" s="185"/>
      <c r="AN5" s="185"/>
      <c r="AO5" s="185"/>
    </row>
    <row r="6" spans="1:41" ht="15.75" customHeight="1" x14ac:dyDescent="0.25">
      <c r="A6" s="381"/>
      <c r="B6" s="386"/>
      <c r="C6" s="386"/>
      <c r="D6" s="386"/>
      <c r="E6" s="386"/>
      <c r="F6" s="386"/>
      <c r="G6" s="386"/>
      <c r="H6" s="386"/>
      <c r="I6" s="386"/>
      <c r="J6" s="386"/>
      <c r="K6" s="386"/>
      <c r="L6" s="386"/>
      <c r="M6" s="386"/>
      <c r="N6" s="386"/>
      <c r="O6" s="386"/>
      <c r="P6" s="386"/>
      <c r="Q6" s="386"/>
      <c r="R6" s="386"/>
      <c r="S6" s="386"/>
      <c r="T6" s="386"/>
      <c r="U6" s="386"/>
      <c r="V6" s="386"/>
      <c r="W6" s="386"/>
      <c r="X6" s="386"/>
      <c r="Y6" s="386"/>
      <c r="Z6" s="386"/>
      <c r="AA6" s="185"/>
      <c r="AB6" s="185"/>
      <c r="AC6" s="185"/>
      <c r="AD6" s="185"/>
      <c r="AE6" s="185"/>
      <c r="AF6" s="185"/>
      <c r="AG6" s="185"/>
      <c r="AH6" s="185"/>
      <c r="AI6" s="185"/>
      <c r="AJ6" s="185"/>
      <c r="AK6" s="185"/>
      <c r="AL6" s="185"/>
      <c r="AM6" s="185"/>
      <c r="AN6" s="185"/>
      <c r="AO6" s="185"/>
    </row>
    <row r="7" spans="1:41" ht="15.75" customHeight="1" x14ac:dyDescent="0.25">
      <c r="A7" s="381" t="s">
        <v>65</v>
      </c>
      <c r="B7" s="386" t="s">
        <v>448</v>
      </c>
      <c r="C7" s="386"/>
      <c r="D7" s="386"/>
      <c r="E7" s="386"/>
      <c r="F7" s="386"/>
      <c r="G7" s="386"/>
      <c r="H7" s="386"/>
      <c r="I7" s="386"/>
      <c r="J7" s="386"/>
      <c r="K7" s="386"/>
      <c r="L7" s="386"/>
      <c r="M7" s="386"/>
      <c r="N7" s="386"/>
      <c r="O7" s="386"/>
      <c r="P7" s="386"/>
      <c r="Q7" s="386"/>
      <c r="R7" s="386"/>
      <c r="S7" s="386"/>
      <c r="T7" s="386"/>
      <c r="U7" s="386"/>
      <c r="V7" s="386"/>
      <c r="W7" s="386"/>
      <c r="X7" s="386"/>
      <c r="Y7" s="386"/>
      <c r="Z7" s="386"/>
      <c r="AA7" s="185"/>
      <c r="AB7" s="185"/>
      <c r="AC7" s="185"/>
      <c r="AD7" s="185"/>
      <c r="AE7" s="185"/>
      <c r="AF7" s="185"/>
      <c r="AG7" s="185"/>
      <c r="AH7" s="185"/>
      <c r="AI7" s="185"/>
      <c r="AJ7" s="185"/>
      <c r="AK7" s="185"/>
      <c r="AL7" s="185"/>
      <c r="AM7" s="185"/>
      <c r="AN7" s="185"/>
      <c r="AO7" s="185"/>
    </row>
    <row r="8" spans="1:41" ht="15.75" customHeight="1" x14ac:dyDescent="0.25">
      <c r="A8" s="381"/>
      <c r="B8" s="386"/>
      <c r="C8" s="386"/>
      <c r="D8" s="386"/>
      <c r="E8" s="386"/>
      <c r="F8" s="386"/>
      <c r="G8" s="386"/>
      <c r="H8" s="386"/>
      <c r="I8" s="386"/>
      <c r="J8" s="386"/>
      <c r="K8" s="386"/>
      <c r="L8" s="386"/>
      <c r="M8" s="386"/>
      <c r="N8" s="386"/>
      <c r="O8" s="386"/>
      <c r="P8" s="386"/>
      <c r="Q8" s="386"/>
      <c r="R8" s="386"/>
      <c r="S8" s="386"/>
      <c r="T8" s="386"/>
      <c r="U8" s="386"/>
      <c r="V8" s="386"/>
      <c r="W8" s="386"/>
      <c r="X8" s="386"/>
      <c r="Y8" s="386"/>
      <c r="Z8" s="386"/>
      <c r="AA8" s="185"/>
      <c r="AB8" s="185"/>
      <c r="AC8" s="185"/>
      <c r="AD8" s="185"/>
      <c r="AE8" s="185"/>
      <c r="AF8" s="185"/>
      <c r="AG8" s="185"/>
      <c r="AH8" s="185"/>
      <c r="AI8" s="185"/>
      <c r="AJ8" s="185"/>
      <c r="AK8" s="185"/>
      <c r="AL8" s="185"/>
      <c r="AM8" s="185"/>
      <c r="AN8" s="185"/>
      <c r="AO8" s="185"/>
    </row>
    <row r="9" spans="1:41" ht="15.75" customHeight="1" x14ac:dyDescent="0.25">
      <c r="A9" s="381" t="s">
        <v>66</v>
      </c>
      <c r="B9" s="404" t="s">
        <v>449</v>
      </c>
      <c r="C9" s="386"/>
      <c r="D9" s="386"/>
      <c r="E9" s="386"/>
      <c r="F9" s="386"/>
      <c r="G9" s="386"/>
      <c r="H9" s="386"/>
      <c r="I9" s="386"/>
      <c r="J9" s="386"/>
      <c r="K9" s="386"/>
      <c r="L9" s="386"/>
      <c r="M9" s="386"/>
      <c r="N9" s="386"/>
      <c r="O9" s="386"/>
      <c r="P9" s="386"/>
      <c r="Q9" s="386"/>
      <c r="R9" s="386"/>
      <c r="S9" s="386"/>
      <c r="T9" s="386"/>
      <c r="U9" s="386"/>
      <c r="V9" s="386"/>
      <c r="W9" s="386"/>
      <c r="X9" s="386"/>
      <c r="Y9" s="386"/>
      <c r="Z9" s="386"/>
      <c r="AA9" s="185"/>
      <c r="AB9" s="185"/>
      <c r="AC9" s="185"/>
      <c r="AD9" s="185"/>
      <c r="AE9" s="185"/>
      <c r="AF9" s="185"/>
      <c r="AG9" s="185"/>
      <c r="AH9" s="185"/>
      <c r="AI9" s="185"/>
      <c r="AJ9" s="185"/>
      <c r="AK9" s="185"/>
      <c r="AL9" s="185"/>
      <c r="AM9" s="185"/>
      <c r="AN9" s="185"/>
      <c r="AO9" s="185"/>
    </row>
    <row r="10" spans="1:41" ht="15.75" customHeight="1" x14ac:dyDescent="0.25">
      <c r="A10" s="381"/>
      <c r="B10" s="386"/>
      <c r="C10" s="386"/>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185"/>
      <c r="AB10" s="185"/>
      <c r="AC10" s="185"/>
      <c r="AD10" s="185"/>
      <c r="AE10" s="185"/>
      <c r="AF10" s="185"/>
      <c r="AG10" s="185"/>
      <c r="AH10" s="185"/>
      <c r="AI10" s="185"/>
      <c r="AJ10" s="185"/>
      <c r="AK10" s="185"/>
      <c r="AL10" s="185"/>
      <c r="AM10" s="185"/>
      <c r="AN10" s="185"/>
      <c r="AO10" s="185"/>
    </row>
    <row r="11" spans="1:41" ht="15.75" customHeight="1" x14ac:dyDescent="0.25">
      <c r="A11" s="381" t="s">
        <v>67</v>
      </c>
      <c r="B11" s="404" t="s">
        <v>450</v>
      </c>
      <c r="C11" s="404"/>
      <c r="D11" s="404"/>
      <c r="E11" s="404"/>
      <c r="F11" s="404"/>
      <c r="G11" s="404"/>
      <c r="H11" s="404"/>
      <c r="I11" s="404"/>
      <c r="J11" s="404"/>
      <c r="K11" s="404"/>
      <c r="L11" s="404"/>
      <c r="M11" s="404"/>
      <c r="N11" s="404"/>
      <c r="O11" s="404"/>
      <c r="P11" s="404"/>
      <c r="Q11" s="404"/>
      <c r="R11" s="404"/>
      <c r="S11" s="404"/>
      <c r="T11" s="404"/>
      <c r="U11" s="404"/>
      <c r="V11" s="404"/>
      <c r="W11" s="404"/>
      <c r="X11" s="404"/>
      <c r="Y11" s="404"/>
      <c r="Z11" s="404"/>
      <c r="AA11" s="185"/>
      <c r="AB11" s="185"/>
      <c r="AC11" s="185"/>
      <c r="AD11" s="185"/>
      <c r="AE11" s="185"/>
      <c r="AF11" s="185"/>
      <c r="AG11" s="185"/>
      <c r="AH11" s="185"/>
      <c r="AI11" s="185"/>
      <c r="AJ11" s="185"/>
      <c r="AK11" s="185"/>
      <c r="AL11" s="185"/>
      <c r="AM11" s="185"/>
      <c r="AN11" s="185"/>
      <c r="AO11" s="185"/>
    </row>
    <row r="12" spans="1:41" ht="15.75" customHeight="1" x14ac:dyDescent="0.25">
      <c r="A12" s="381"/>
      <c r="B12" s="404"/>
      <c r="C12" s="404"/>
      <c r="D12" s="404"/>
      <c r="E12" s="404"/>
      <c r="F12" s="404"/>
      <c r="G12" s="404"/>
      <c r="H12" s="404"/>
      <c r="I12" s="404"/>
      <c r="J12" s="404"/>
      <c r="K12" s="404"/>
      <c r="L12" s="404"/>
      <c r="M12" s="404"/>
      <c r="N12" s="404"/>
      <c r="O12" s="404"/>
      <c r="P12" s="404"/>
      <c r="Q12" s="404"/>
      <c r="R12" s="404"/>
      <c r="S12" s="404"/>
      <c r="T12" s="404"/>
      <c r="U12" s="404"/>
      <c r="V12" s="404"/>
      <c r="W12" s="404"/>
      <c r="X12" s="404"/>
      <c r="Y12" s="404"/>
      <c r="Z12" s="404"/>
      <c r="AA12" s="185"/>
      <c r="AB12" s="185"/>
      <c r="AC12" s="185"/>
      <c r="AD12" s="185"/>
      <c r="AE12" s="185"/>
      <c r="AF12" s="185"/>
      <c r="AG12" s="185"/>
      <c r="AH12" s="185"/>
      <c r="AI12" s="185"/>
      <c r="AJ12" s="185"/>
      <c r="AK12" s="185"/>
      <c r="AL12" s="185"/>
      <c r="AM12" s="185"/>
      <c r="AN12" s="185"/>
      <c r="AO12" s="185"/>
    </row>
    <row r="13" spans="1:41" ht="15.75" customHeight="1" x14ac:dyDescent="0.25">
      <c r="A13" s="381" t="s">
        <v>68</v>
      </c>
      <c r="B13" s="398" t="s">
        <v>451</v>
      </c>
      <c r="C13" s="398"/>
      <c r="D13" s="398"/>
      <c r="E13" s="398"/>
      <c r="F13" s="398"/>
      <c r="G13" s="398"/>
      <c r="H13" s="398"/>
      <c r="I13" s="398"/>
      <c r="J13" s="398"/>
      <c r="K13" s="398"/>
      <c r="L13" s="398"/>
      <c r="M13" s="398"/>
      <c r="N13" s="398"/>
      <c r="O13" s="398"/>
      <c r="P13" s="398"/>
      <c r="Q13" s="398"/>
      <c r="R13" s="398"/>
      <c r="S13" s="398"/>
      <c r="T13" s="398"/>
      <c r="U13" s="398"/>
      <c r="V13" s="398"/>
      <c r="W13" s="398"/>
      <c r="X13" s="398"/>
      <c r="Y13" s="398"/>
      <c r="Z13" s="398"/>
      <c r="AA13" s="185"/>
      <c r="AB13" s="185"/>
      <c r="AC13" s="185"/>
      <c r="AD13" s="185"/>
      <c r="AE13" s="185"/>
      <c r="AF13" s="185"/>
      <c r="AG13" s="185"/>
      <c r="AH13" s="185"/>
      <c r="AI13" s="185"/>
      <c r="AJ13" s="185"/>
      <c r="AK13" s="185"/>
      <c r="AL13" s="185"/>
      <c r="AM13" s="185"/>
      <c r="AN13" s="185"/>
      <c r="AO13" s="185"/>
    </row>
    <row r="14" spans="1:41" ht="15.75" customHeight="1" x14ac:dyDescent="0.35">
      <c r="A14" s="381"/>
      <c r="B14" s="398"/>
      <c r="C14" s="398"/>
      <c r="D14" s="398"/>
      <c r="E14" s="398"/>
      <c r="F14" s="398"/>
      <c r="G14" s="398"/>
      <c r="H14" s="398"/>
      <c r="I14" s="398"/>
      <c r="J14" s="398"/>
      <c r="K14" s="398"/>
      <c r="L14" s="398"/>
      <c r="M14" s="398"/>
      <c r="N14" s="398"/>
      <c r="O14" s="398"/>
      <c r="P14" s="398"/>
      <c r="Q14" s="398"/>
      <c r="R14" s="398"/>
      <c r="S14" s="398"/>
      <c r="T14" s="398"/>
      <c r="U14" s="398"/>
      <c r="V14" s="398"/>
      <c r="W14" s="398"/>
      <c r="X14" s="398"/>
      <c r="Y14" s="398"/>
      <c r="Z14" s="398"/>
      <c r="AA14" s="185"/>
      <c r="AB14" s="185"/>
      <c r="AC14" s="185"/>
      <c r="AD14" s="187"/>
      <c r="AE14" s="187"/>
      <c r="AF14" s="187"/>
      <c r="AG14" s="187"/>
      <c r="AH14" s="187"/>
      <c r="AI14" s="187"/>
      <c r="AJ14" s="187"/>
      <c r="AK14" s="187"/>
      <c r="AL14" s="187"/>
      <c r="AM14" s="187"/>
      <c r="AN14" s="187"/>
      <c r="AO14" s="187"/>
    </row>
    <row r="15" spans="1:41" ht="15.75" customHeight="1" x14ac:dyDescent="0.35">
      <c r="A15" s="381" t="s">
        <v>452</v>
      </c>
      <c r="B15" s="398" t="s">
        <v>453</v>
      </c>
      <c r="C15" s="398"/>
      <c r="D15" s="398"/>
      <c r="E15" s="398"/>
      <c r="F15" s="398"/>
      <c r="G15" s="398"/>
      <c r="H15" s="398"/>
      <c r="I15" s="398"/>
      <c r="J15" s="398"/>
      <c r="K15" s="398"/>
      <c r="L15" s="398"/>
      <c r="M15" s="398"/>
      <c r="N15" s="398"/>
      <c r="O15" s="398"/>
      <c r="P15" s="398"/>
      <c r="Q15" s="398"/>
      <c r="R15" s="398"/>
      <c r="S15" s="398"/>
      <c r="T15" s="398"/>
      <c r="U15" s="398"/>
      <c r="V15" s="398"/>
      <c r="W15" s="398"/>
      <c r="X15" s="398"/>
      <c r="Y15" s="398"/>
      <c r="Z15" s="398"/>
      <c r="AA15" s="185"/>
      <c r="AB15" s="185"/>
      <c r="AC15" s="185"/>
      <c r="AD15" s="187"/>
      <c r="AE15" s="187"/>
      <c r="AF15" s="187"/>
      <c r="AG15" s="187"/>
      <c r="AH15" s="187"/>
      <c r="AI15" s="187"/>
      <c r="AJ15" s="187"/>
      <c r="AK15" s="187"/>
      <c r="AL15" s="187"/>
      <c r="AM15" s="187"/>
      <c r="AN15" s="187"/>
      <c r="AO15" s="187"/>
    </row>
    <row r="16" spans="1:41" ht="15.75" customHeight="1" x14ac:dyDescent="0.35">
      <c r="A16" s="381"/>
      <c r="B16" s="398"/>
      <c r="C16" s="398"/>
      <c r="D16" s="398"/>
      <c r="E16" s="398"/>
      <c r="F16" s="398"/>
      <c r="G16" s="398"/>
      <c r="H16" s="398"/>
      <c r="I16" s="398"/>
      <c r="J16" s="398"/>
      <c r="K16" s="398"/>
      <c r="L16" s="398"/>
      <c r="M16" s="398"/>
      <c r="N16" s="398"/>
      <c r="O16" s="398"/>
      <c r="P16" s="398"/>
      <c r="Q16" s="398"/>
      <c r="R16" s="398"/>
      <c r="S16" s="398"/>
      <c r="T16" s="398"/>
      <c r="U16" s="398"/>
      <c r="V16" s="398"/>
      <c r="W16" s="398"/>
      <c r="X16" s="398"/>
      <c r="Y16" s="398"/>
      <c r="Z16" s="398"/>
      <c r="AA16" s="185"/>
      <c r="AB16" s="185"/>
      <c r="AC16" s="185"/>
      <c r="AD16" s="187"/>
      <c r="AE16" s="187"/>
      <c r="AF16" s="187"/>
      <c r="AG16" s="187"/>
      <c r="AH16" s="187"/>
      <c r="AI16" s="187"/>
      <c r="AJ16" s="187"/>
      <c r="AK16" s="187"/>
      <c r="AL16" s="187"/>
      <c r="AM16" s="187"/>
      <c r="AN16" s="187"/>
      <c r="AO16" s="187"/>
    </row>
    <row r="17" spans="1:41" ht="15.75" customHeight="1" x14ac:dyDescent="0.35">
      <c r="A17" s="399" t="s">
        <v>454</v>
      </c>
      <c r="B17" s="398" t="s">
        <v>455</v>
      </c>
      <c r="C17" s="398"/>
      <c r="D17" s="398"/>
      <c r="E17" s="398"/>
      <c r="F17" s="398"/>
      <c r="G17" s="398"/>
      <c r="H17" s="398"/>
      <c r="I17" s="398"/>
      <c r="J17" s="398"/>
      <c r="K17" s="398"/>
      <c r="L17" s="398"/>
      <c r="M17" s="398"/>
      <c r="N17" s="398"/>
      <c r="O17" s="398"/>
      <c r="P17" s="398"/>
      <c r="Q17" s="398"/>
      <c r="R17" s="398"/>
      <c r="S17" s="398"/>
      <c r="T17" s="398"/>
      <c r="U17" s="398"/>
      <c r="V17" s="398"/>
      <c r="W17" s="398"/>
      <c r="X17" s="398"/>
      <c r="Y17" s="398"/>
      <c r="Z17" s="398"/>
      <c r="AA17" s="185"/>
      <c r="AB17" s="185"/>
      <c r="AC17" s="185"/>
      <c r="AD17" s="187"/>
      <c r="AE17" s="187"/>
      <c r="AF17" s="187"/>
      <c r="AG17" s="187"/>
      <c r="AH17" s="187"/>
      <c r="AI17" s="187"/>
      <c r="AJ17" s="187"/>
      <c r="AK17" s="187"/>
      <c r="AL17" s="187"/>
      <c r="AM17" s="187"/>
      <c r="AN17" s="187"/>
      <c r="AO17" s="187"/>
    </row>
    <row r="18" spans="1:41" s="185" customFormat="1" ht="15.75" customHeight="1" x14ac:dyDescent="0.35">
      <c r="A18" s="388"/>
      <c r="B18" s="398"/>
      <c r="C18" s="398"/>
      <c r="D18" s="398"/>
      <c r="E18" s="398"/>
      <c r="F18" s="398"/>
      <c r="G18" s="398"/>
      <c r="H18" s="398"/>
      <c r="I18" s="398"/>
      <c r="J18" s="398"/>
      <c r="K18" s="398"/>
      <c r="L18" s="398"/>
      <c r="M18" s="398"/>
      <c r="N18" s="398"/>
      <c r="O18" s="398"/>
      <c r="P18" s="398"/>
      <c r="Q18" s="398"/>
      <c r="R18" s="398"/>
      <c r="S18" s="398"/>
      <c r="T18" s="398"/>
      <c r="U18" s="398"/>
      <c r="V18" s="398"/>
      <c r="W18" s="398"/>
      <c r="X18" s="398"/>
      <c r="Y18" s="398"/>
      <c r="Z18" s="398"/>
      <c r="AD18" s="187"/>
      <c r="AE18" s="187"/>
      <c r="AF18" s="187"/>
      <c r="AG18" s="187"/>
      <c r="AH18" s="187"/>
      <c r="AI18" s="187"/>
      <c r="AJ18" s="187"/>
      <c r="AK18" s="187"/>
      <c r="AL18" s="187"/>
      <c r="AM18" s="187"/>
      <c r="AN18" s="187"/>
      <c r="AO18" s="187"/>
    </row>
    <row r="19" spans="1:41" s="185" customFormat="1" ht="15.75" customHeight="1" x14ac:dyDescent="0.25">
      <c r="A19" s="381" t="s">
        <v>69</v>
      </c>
      <c r="B19" s="400" t="s">
        <v>456</v>
      </c>
      <c r="C19" s="400"/>
      <c r="D19" s="400"/>
      <c r="E19" s="400"/>
      <c r="F19" s="400"/>
      <c r="G19" s="400"/>
      <c r="H19" s="400"/>
      <c r="I19" s="400"/>
      <c r="J19" s="400"/>
      <c r="K19" s="400"/>
      <c r="L19" s="400"/>
      <c r="M19" s="400"/>
      <c r="N19" s="400"/>
      <c r="O19" s="400"/>
      <c r="P19" s="400"/>
      <c r="Q19" s="400"/>
      <c r="R19" s="400"/>
      <c r="S19" s="400"/>
      <c r="T19" s="400"/>
      <c r="U19" s="400"/>
      <c r="V19" s="400"/>
      <c r="W19" s="400"/>
      <c r="X19" s="400"/>
      <c r="Y19" s="400"/>
      <c r="Z19" s="400"/>
    </row>
    <row r="20" spans="1:41" ht="15.75" customHeight="1" x14ac:dyDescent="0.25">
      <c r="A20" s="381"/>
      <c r="B20" s="400"/>
      <c r="C20" s="400"/>
      <c r="D20" s="400"/>
      <c r="E20" s="400"/>
      <c r="F20" s="400"/>
      <c r="G20" s="400"/>
      <c r="H20" s="400"/>
      <c r="I20" s="400"/>
      <c r="J20" s="400"/>
      <c r="K20" s="400"/>
      <c r="L20" s="400"/>
      <c r="M20" s="400"/>
      <c r="N20" s="400"/>
      <c r="O20" s="400"/>
      <c r="P20" s="400"/>
      <c r="Q20" s="400"/>
      <c r="R20" s="400"/>
      <c r="S20" s="400"/>
      <c r="T20" s="400"/>
      <c r="U20" s="400"/>
      <c r="V20" s="400"/>
      <c r="W20" s="400"/>
      <c r="X20" s="400"/>
      <c r="Y20" s="400"/>
      <c r="Z20" s="400"/>
      <c r="AA20" s="185"/>
      <c r="AB20" s="185"/>
      <c r="AC20" s="185"/>
      <c r="AD20" s="185"/>
      <c r="AE20" s="185"/>
      <c r="AF20" s="185"/>
      <c r="AG20" s="185"/>
      <c r="AH20" s="185"/>
      <c r="AI20" s="185"/>
      <c r="AJ20" s="185"/>
      <c r="AK20" s="185"/>
      <c r="AL20" s="185"/>
      <c r="AM20" s="185"/>
      <c r="AN20" s="185"/>
      <c r="AO20" s="185"/>
    </row>
    <row r="21" spans="1:41" ht="15.75" customHeight="1" x14ac:dyDescent="0.25">
      <c r="A21" s="399" t="s">
        <v>457</v>
      </c>
      <c r="B21" s="401" t="s">
        <v>458</v>
      </c>
      <c r="C21" s="402"/>
      <c r="D21" s="402"/>
      <c r="E21" s="402"/>
      <c r="F21" s="402"/>
      <c r="G21" s="402"/>
      <c r="H21" s="402"/>
      <c r="I21" s="402"/>
      <c r="J21" s="402"/>
      <c r="K21" s="402"/>
      <c r="L21" s="402"/>
      <c r="M21" s="402"/>
      <c r="N21" s="402"/>
      <c r="O21" s="402"/>
      <c r="P21" s="402"/>
      <c r="Q21" s="402"/>
      <c r="R21" s="402"/>
      <c r="S21" s="402"/>
      <c r="T21" s="402"/>
      <c r="U21" s="402"/>
      <c r="V21" s="402"/>
      <c r="W21" s="402"/>
      <c r="X21" s="402"/>
      <c r="Y21" s="402"/>
      <c r="Z21" s="402"/>
      <c r="AA21" s="185"/>
      <c r="AB21" s="185"/>
      <c r="AC21" s="185"/>
      <c r="AD21" s="185"/>
      <c r="AE21" s="185"/>
      <c r="AF21" s="185"/>
      <c r="AG21" s="185"/>
      <c r="AH21" s="185"/>
      <c r="AI21" s="185"/>
      <c r="AJ21" s="185"/>
      <c r="AK21" s="185"/>
      <c r="AL21" s="185"/>
      <c r="AM21" s="185"/>
      <c r="AN21" s="185"/>
      <c r="AO21" s="185"/>
    </row>
    <row r="22" spans="1:41" ht="15.75" customHeight="1" x14ac:dyDescent="0.25">
      <c r="A22" s="388"/>
      <c r="B22" s="188"/>
      <c r="C22" s="403" t="s">
        <v>459</v>
      </c>
      <c r="D22" s="403"/>
      <c r="E22" s="403"/>
      <c r="F22" s="403"/>
      <c r="G22" s="403"/>
      <c r="H22" s="403"/>
      <c r="I22" s="403"/>
      <c r="J22" s="403"/>
      <c r="K22" s="403"/>
      <c r="L22" s="403"/>
      <c r="M22" s="403"/>
      <c r="N22" s="403"/>
      <c r="O22" s="403"/>
      <c r="P22" s="403"/>
      <c r="Q22" s="403"/>
      <c r="R22" s="403"/>
      <c r="S22" s="403"/>
      <c r="T22" s="403"/>
      <c r="U22" s="403"/>
      <c r="V22" s="403"/>
      <c r="W22" s="403"/>
      <c r="X22" s="403"/>
      <c r="Y22" s="403"/>
      <c r="Z22" s="403"/>
      <c r="AA22" s="185"/>
      <c r="AB22" s="185"/>
      <c r="AC22" s="185"/>
      <c r="AD22" s="185"/>
      <c r="AE22" s="185"/>
      <c r="AF22" s="185"/>
      <c r="AG22" s="185"/>
      <c r="AH22" s="185"/>
      <c r="AI22" s="185"/>
      <c r="AJ22" s="185"/>
      <c r="AK22" s="185"/>
      <c r="AL22" s="185"/>
      <c r="AM22" s="185"/>
      <c r="AN22" s="185"/>
      <c r="AO22" s="185"/>
    </row>
    <row r="23" spans="1:41" ht="15.75" customHeight="1" x14ac:dyDescent="0.25">
      <c r="A23" s="399" t="s">
        <v>460</v>
      </c>
      <c r="B23" s="400" t="s">
        <v>461</v>
      </c>
      <c r="C23" s="400"/>
      <c r="D23" s="400"/>
      <c r="E23" s="400"/>
      <c r="F23" s="400"/>
      <c r="G23" s="400"/>
      <c r="H23" s="400"/>
      <c r="I23" s="400"/>
      <c r="J23" s="400"/>
      <c r="K23" s="400"/>
      <c r="L23" s="400"/>
      <c r="M23" s="400"/>
      <c r="N23" s="400"/>
      <c r="O23" s="400"/>
      <c r="P23" s="400"/>
      <c r="Q23" s="400"/>
      <c r="R23" s="400"/>
      <c r="S23" s="400"/>
      <c r="T23" s="400"/>
      <c r="U23" s="400"/>
      <c r="V23" s="400"/>
      <c r="W23" s="400"/>
      <c r="X23" s="400"/>
      <c r="Y23" s="400"/>
      <c r="Z23" s="400"/>
      <c r="AA23" s="185"/>
      <c r="AB23" s="185"/>
      <c r="AC23" s="185"/>
      <c r="AD23" s="185"/>
      <c r="AE23" s="185"/>
      <c r="AF23" s="185"/>
      <c r="AG23" s="185"/>
      <c r="AH23" s="185"/>
      <c r="AI23" s="185"/>
      <c r="AJ23" s="185"/>
      <c r="AK23" s="185"/>
      <c r="AL23" s="185"/>
      <c r="AM23" s="185"/>
      <c r="AN23" s="185"/>
      <c r="AO23" s="185"/>
    </row>
    <row r="24" spans="1:41" ht="15.75" customHeight="1" x14ac:dyDescent="0.25">
      <c r="A24" s="388"/>
      <c r="B24" s="188"/>
      <c r="C24" s="403" t="s">
        <v>462</v>
      </c>
      <c r="D24" s="403"/>
      <c r="E24" s="403"/>
      <c r="F24" s="403"/>
      <c r="G24" s="403"/>
      <c r="H24" s="403"/>
      <c r="I24" s="403"/>
      <c r="J24" s="403"/>
      <c r="K24" s="403"/>
      <c r="L24" s="403"/>
      <c r="M24" s="403"/>
      <c r="N24" s="403"/>
      <c r="O24" s="403"/>
      <c r="P24" s="403"/>
      <c r="Q24" s="403"/>
      <c r="R24" s="403"/>
      <c r="S24" s="403"/>
      <c r="T24" s="403"/>
      <c r="U24" s="403"/>
      <c r="V24" s="403"/>
      <c r="W24" s="403"/>
      <c r="X24" s="403"/>
      <c r="Y24" s="403"/>
      <c r="Z24" s="188"/>
      <c r="AA24" s="185"/>
      <c r="AB24" s="185"/>
      <c r="AC24" s="185"/>
      <c r="AD24" s="185"/>
      <c r="AE24" s="185"/>
      <c r="AF24" s="185"/>
      <c r="AG24" s="185"/>
      <c r="AH24" s="185"/>
      <c r="AI24" s="185"/>
      <c r="AJ24" s="185"/>
      <c r="AK24" s="185"/>
      <c r="AL24" s="185"/>
      <c r="AM24" s="185"/>
      <c r="AN24" s="185"/>
      <c r="AO24" s="185"/>
    </row>
    <row r="25" spans="1:41" ht="15.75" customHeight="1" x14ac:dyDescent="0.25">
      <c r="A25" s="381" t="s">
        <v>70</v>
      </c>
      <c r="B25" s="386" t="s">
        <v>463</v>
      </c>
      <c r="C25" s="386"/>
      <c r="D25" s="386"/>
      <c r="E25" s="386"/>
      <c r="F25" s="386"/>
      <c r="G25" s="386"/>
      <c r="H25" s="386"/>
      <c r="I25" s="386"/>
      <c r="J25" s="386"/>
      <c r="K25" s="386"/>
      <c r="L25" s="386"/>
      <c r="M25" s="386"/>
      <c r="N25" s="386"/>
      <c r="O25" s="386"/>
      <c r="P25" s="386"/>
      <c r="Q25" s="386"/>
      <c r="R25" s="386"/>
      <c r="S25" s="386"/>
      <c r="T25" s="386"/>
      <c r="U25" s="386"/>
      <c r="V25" s="386"/>
      <c r="W25" s="386"/>
      <c r="X25" s="386"/>
      <c r="Y25" s="386"/>
      <c r="Z25" s="386"/>
      <c r="AA25" s="185"/>
      <c r="AB25" s="185"/>
      <c r="AC25" s="185"/>
      <c r="AD25" s="185"/>
      <c r="AE25" s="185"/>
      <c r="AF25" s="185"/>
      <c r="AG25" s="185"/>
      <c r="AH25" s="185"/>
      <c r="AI25" s="185"/>
      <c r="AJ25" s="185"/>
      <c r="AK25" s="185"/>
      <c r="AL25" s="185"/>
      <c r="AM25" s="185"/>
      <c r="AN25" s="185"/>
      <c r="AO25" s="185"/>
    </row>
    <row r="26" spans="1:41" ht="15.75" customHeight="1" x14ac:dyDescent="0.25">
      <c r="A26" s="381"/>
      <c r="B26" s="386"/>
      <c r="C26" s="386"/>
      <c r="D26" s="386"/>
      <c r="E26" s="386"/>
      <c r="F26" s="386"/>
      <c r="G26" s="386"/>
      <c r="H26" s="386"/>
      <c r="I26" s="386"/>
      <c r="J26" s="386"/>
      <c r="K26" s="386"/>
      <c r="L26" s="386"/>
      <c r="M26" s="386"/>
      <c r="N26" s="386"/>
      <c r="O26" s="386"/>
      <c r="P26" s="386"/>
      <c r="Q26" s="386"/>
      <c r="R26" s="386"/>
      <c r="S26" s="386"/>
      <c r="T26" s="386"/>
      <c r="U26" s="386"/>
      <c r="V26" s="386"/>
      <c r="W26" s="386"/>
      <c r="X26" s="386"/>
      <c r="Y26" s="386"/>
      <c r="Z26" s="386"/>
      <c r="AA26" s="185"/>
      <c r="AB26" s="185"/>
      <c r="AC26" s="185"/>
      <c r="AD26" s="185"/>
      <c r="AE26" s="185"/>
      <c r="AF26" s="185"/>
      <c r="AG26" s="185"/>
      <c r="AH26" s="185"/>
      <c r="AI26" s="185"/>
      <c r="AJ26" s="185"/>
      <c r="AK26" s="185"/>
      <c r="AL26" s="185"/>
      <c r="AM26" s="185"/>
      <c r="AN26" s="185"/>
      <c r="AO26" s="185"/>
    </row>
    <row r="27" spans="1:41" ht="15.75" customHeight="1" x14ac:dyDescent="0.35">
      <c r="A27" s="387" t="s">
        <v>71</v>
      </c>
      <c r="B27" s="389" t="s">
        <v>464</v>
      </c>
      <c r="C27" s="389"/>
      <c r="D27" s="389"/>
      <c r="E27" s="389"/>
      <c r="F27" s="389"/>
      <c r="G27" s="389"/>
      <c r="H27" s="389"/>
      <c r="I27" s="389"/>
      <c r="J27" s="389"/>
      <c r="K27" s="389"/>
      <c r="L27" s="389"/>
      <c r="M27" s="389"/>
      <c r="N27" s="389"/>
      <c r="O27" s="389"/>
      <c r="P27" s="389"/>
      <c r="Q27" s="389"/>
      <c r="R27" s="389"/>
      <c r="S27" s="389"/>
      <c r="T27" s="389"/>
      <c r="U27" s="389"/>
      <c r="V27" s="389"/>
      <c r="W27" s="389"/>
      <c r="X27" s="389"/>
      <c r="Y27" s="389"/>
      <c r="Z27" s="389"/>
      <c r="AA27" s="185"/>
      <c r="AB27" s="185"/>
      <c r="AC27" s="185"/>
      <c r="AD27" s="189"/>
      <c r="AE27" s="189"/>
      <c r="AF27" s="189"/>
      <c r="AG27" s="189"/>
      <c r="AH27" s="189"/>
      <c r="AI27" s="189"/>
      <c r="AJ27" s="189"/>
      <c r="AK27" s="189"/>
      <c r="AL27" s="189"/>
      <c r="AM27" s="189"/>
      <c r="AN27" s="189"/>
      <c r="AO27" s="189"/>
    </row>
    <row r="28" spans="1:41" ht="15.75" customHeight="1" x14ac:dyDescent="0.35">
      <c r="A28" s="387"/>
      <c r="B28" s="190" t="s">
        <v>82</v>
      </c>
      <c r="C28" s="390" t="s">
        <v>465</v>
      </c>
      <c r="D28" s="390"/>
      <c r="E28" s="390"/>
      <c r="F28" s="390"/>
      <c r="G28" s="390"/>
      <c r="H28" s="390"/>
      <c r="I28" s="390"/>
      <c r="J28" s="390"/>
      <c r="K28" s="390"/>
      <c r="L28" s="390"/>
      <c r="M28" s="390"/>
      <c r="N28" s="390"/>
      <c r="O28" s="390"/>
      <c r="P28" s="390"/>
      <c r="Q28" s="390"/>
      <c r="R28" s="390"/>
      <c r="S28" s="390"/>
      <c r="T28" s="390"/>
      <c r="U28" s="390"/>
      <c r="V28" s="390"/>
      <c r="W28" s="390"/>
      <c r="X28" s="390"/>
      <c r="Y28" s="390"/>
      <c r="Z28" s="390"/>
      <c r="AA28" s="185"/>
      <c r="AB28" s="185"/>
      <c r="AC28" s="185"/>
      <c r="AD28" s="189"/>
      <c r="AE28" s="189"/>
      <c r="AF28" s="189"/>
      <c r="AG28" s="189"/>
      <c r="AH28" s="189"/>
      <c r="AI28" s="189"/>
      <c r="AJ28" s="189"/>
      <c r="AK28" s="189"/>
      <c r="AL28" s="189"/>
      <c r="AM28" s="189"/>
      <c r="AN28" s="189"/>
      <c r="AO28" s="189"/>
    </row>
    <row r="29" spans="1:41" ht="15.75" customHeight="1" x14ac:dyDescent="0.35">
      <c r="A29" s="387"/>
      <c r="B29" s="190" t="s">
        <v>84</v>
      </c>
      <c r="C29" s="390" t="s">
        <v>466</v>
      </c>
      <c r="D29" s="390"/>
      <c r="E29" s="390"/>
      <c r="F29" s="390"/>
      <c r="G29" s="390"/>
      <c r="H29" s="390"/>
      <c r="I29" s="390"/>
      <c r="J29" s="390"/>
      <c r="K29" s="390"/>
      <c r="L29" s="390"/>
      <c r="M29" s="390"/>
      <c r="N29" s="390"/>
      <c r="O29" s="390"/>
      <c r="P29" s="390"/>
      <c r="Q29" s="390"/>
      <c r="R29" s="390"/>
      <c r="S29" s="390"/>
      <c r="T29" s="390"/>
      <c r="U29" s="390"/>
      <c r="V29" s="390"/>
      <c r="W29" s="390"/>
      <c r="X29" s="390"/>
      <c r="Y29" s="390"/>
      <c r="Z29" s="390"/>
      <c r="AA29" s="185"/>
      <c r="AB29" s="185"/>
      <c r="AC29" s="185"/>
      <c r="AD29" s="189"/>
      <c r="AE29" s="189"/>
      <c r="AF29" s="189"/>
      <c r="AG29" s="189"/>
      <c r="AH29" s="189"/>
      <c r="AI29" s="189"/>
      <c r="AJ29" s="189"/>
      <c r="AK29" s="189"/>
      <c r="AL29" s="189"/>
      <c r="AM29" s="189"/>
      <c r="AN29" s="189"/>
      <c r="AO29" s="189"/>
    </row>
    <row r="30" spans="1:41" ht="15.75" customHeight="1" x14ac:dyDescent="0.35">
      <c r="A30" s="387"/>
      <c r="B30" s="190" t="s">
        <v>86</v>
      </c>
      <c r="C30" s="390" t="s">
        <v>467</v>
      </c>
      <c r="D30" s="390"/>
      <c r="E30" s="390"/>
      <c r="F30" s="390"/>
      <c r="G30" s="390"/>
      <c r="H30" s="390"/>
      <c r="I30" s="390"/>
      <c r="J30" s="390"/>
      <c r="K30" s="390"/>
      <c r="L30" s="390"/>
      <c r="M30" s="390"/>
      <c r="N30" s="390"/>
      <c r="O30" s="390"/>
      <c r="P30" s="390"/>
      <c r="Q30" s="390"/>
      <c r="R30" s="390"/>
      <c r="S30" s="390"/>
      <c r="T30" s="390"/>
      <c r="U30" s="390"/>
      <c r="V30" s="390"/>
      <c r="W30" s="390"/>
      <c r="X30" s="390"/>
      <c r="Y30" s="390"/>
      <c r="Z30" s="390"/>
      <c r="AA30" s="187"/>
      <c r="AB30" s="187"/>
      <c r="AC30" s="187"/>
      <c r="AD30" s="189"/>
      <c r="AE30" s="189"/>
      <c r="AF30" s="189"/>
      <c r="AG30" s="189"/>
      <c r="AH30" s="189"/>
      <c r="AI30" s="189"/>
      <c r="AJ30" s="189"/>
      <c r="AK30" s="189"/>
      <c r="AL30" s="189"/>
      <c r="AM30" s="189"/>
      <c r="AN30" s="189"/>
      <c r="AO30" s="189"/>
    </row>
    <row r="31" spans="1:41" ht="15.75" customHeight="1" x14ac:dyDescent="0.35">
      <c r="A31" s="388"/>
      <c r="B31" s="390" t="s">
        <v>468</v>
      </c>
      <c r="C31" s="390"/>
      <c r="D31" s="390"/>
      <c r="E31" s="390"/>
      <c r="F31" s="390"/>
      <c r="G31" s="390"/>
      <c r="H31" s="390"/>
      <c r="I31" s="390"/>
      <c r="J31" s="390"/>
      <c r="K31" s="390"/>
      <c r="L31" s="390"/>
      <c r="M31" s="390"/>
      <c r="N31" s="390"/>
      <c r="O31" s="390"/>
      <c r="P31" s="390"/>
      <c r="Q31" s="390"/>
      <c r="R31" s="390"/>
      <c r="S31" s="390"/>
      <c r="T31" s="390"/>
      <c r="U31" s="390"/>
      <c r="V31" s="390"/>
      <c r="W31" s="390"/>
      <c r="X31" s="390"/>
      <c r="Y31" s="390"/>
      <c r="Z31" s="390"/>
      <c r="AA31" s="185"/>
      <c r="AB31" s="185"/>
      <c r="AC31" s="185"/>
      <c r="AD31" s="189"/>
      <c r="AE31" s="189"/>
      <c r="AF31" s="189"/>
      <c r="AG31" s="189"/>
      <c r="AH31" s="189"/>
      <c r="AI31" s="189"/>
      <c r="AJ31" s="189"/>
      <c r="AK31" s="189"/>
      <c r="AL31" s="189"/>
      <c r="AM31" s="189"/>
      <c r="AN31" s="189"/>
      <c r="AO31" s="189"/>
    </row>
    <row r="32" spans="1:41" ht="15.75" customHeight="1" x14ac:dyDescent="0.35">
      <c r="A32" s="399" t="s">
        <v>73</v>
      </c>
      <c r="B32" s="398" t="s">
        <v>469</v>
      </c>
      <c r="C32" s="398"/>
      <c r="D32" s="398"/>
      <c r="E32" s="398"/>
      <c r="F32" s="398"/>
      <c r="G32" s="398"/>
      <c r="H32" s="398"/>
      <c r="I32" s="398"/>
      <c r="J32" s="398"/>
      <c r="K32" s="398"/>
      <c r="L32" s="398"/>
      <c r="M32" s="398"/>
      <c r="N32" s="398"/>
      <c r="O32" s="398"/>
      <c r="P32" s="398"/>
      <c r="Q32" s="398"/>
      <c r="R32" s="398"/>
      <c r="S32" s="398"/>
      <c r="T32" s="398"/>
      <c r="U32" s="398"/>
      <c r="V32" s="398"/>
      <c r="W32" s="398"/>
      <c r="X32" s="398"/>
      <c r="Y32" s="398"/>
      <c r="Z32" s="398"/>
      <c r="AA32" s="185"/>
      <c r="AB32" s="185"/>
      <c r="AC32" s="185"/>
      <c r="AD32" s="187"/>
      <c r="AE32" s="187"/>
      <c r="AF32" s="187"/>
      <c r="AG32" s="187"/>
      <c r="AH32" s="187"/>
      <c r="AI32" s="187"/>
      <c r="AJ32" s="187"/>
      <c r="AK32" s="187"/>
      <c r="AL32" s="187"/>
      <c r="AM32" s="187"/>
      <c r="AN32" s="187"/>
      <c r="AO32" s="187"/>
    </row>
    <row r="33" spans="1:41" ht="15.75" customHeight="1" x14ac:dyDescent="0.35">
      <c r="A33" s="388"/>
      <c r="B33" s="398"/>
      <c r="C33" s="398"/>
      <c r="D33" s="398"/>
      <c r="E33" s="398"/>
      <c r="F33" s="398"/>
      <c r="G33" s="398"/>
      <c r="H33" s="398"/>
      <c r="I33" s="398"/>
      <c r="J33" s="398"/>
      <c r="K33" s="398"/>
      <c r="L33" s="398"/>
      <c r="M33" s="398"/>
      <c r="N33" s="398"/>
      <c r="O33" s="398"/>
      <c r="P33" s="398"/>
      <c r="Q33" s="398"/>
      <c r="R33" s="398"/>
      <c r="S33" s="398"/>
      <c r="T33" s="398"/>
      <c r="U33" s="398"/>
      <c r="V33" s="398"/>
      <c r="W33" s="398"/>
      <c r="X33" s="398"/>
      <c r="Y33" s="398"/>
      <c r="Z33" s="398"/>
      <c r="AA33" s="185"/>
      <c r="AB33" s="185"/>
      <c r="AC33" s="185"/>
      <c r="AD33" s="187"/>
      <c r="AE33" s="187"/>
      <c r="AF33" s="187"/>
      <c r="AG33" s="187"/>
      <c r="AH33" s="187"/>
      <c r="AI33" s="187"/>
      <c r="AJ33" s="187"/>
      <c r="AK33" s="187"/>
      <c r="AL33" s="187"/>
      <c r="AM33" s="187"/>
      <c r="AN33" s="187"/>
      <c r="AO33" s="187"/>
    </row>
    <row r="34" spans="1:41" ht="15.75" customHeight="1" x14ac:dyDescent="0.35">
      <c r="A34" s="399" t="s">
        <v>74</v>
      </c>
      <c r="B34" s="407" t="s">
        <v>470</v>
      </c>
      <c r="C34" s="407"/>
      <c r="D34" s="407"/>
      <c r="E34" s="407"/>
      <c r="F34" s="407"/>
      <c r="G34" s="407"/>
      <c r="H34" s="407"/>
      <c r="I34" s="407"/>
      <c r="J34" s="407"/>
      <c r="K34" s="407"/>
      <c r="L34" s="407"/>
      <c r="M34" s="407"/>
      <c r="N34" s="407"/>
      <c r="O34" s="407"/>
      <c r="P34" s="407"/>
      <c r="Q34" s="407"/>
      <c r="R34" s="407"/>
      <c r="S34" s="407"/>
      <c r="T34" s="407"/>
      <c r="U34" s="407"/>
      <c r="V34" s="407"/>
      <c r="W34" s="407"/>
      <c r="X34" s="407"/>
      <c r="Y34" s="407"/>
      <c r="Z34" s="407"/>
      <c r="AA34" s="185"/>
      <c r="AB34" s="185"/>
      <c r="AC34" s="185"/>
      <c r="AD34" s="185"/>
      <c r="AE34" s="185"/>
      <c r="AF34" s="187"/>
      <c r="AG34" s="187"/>
      <c r="AH34" s="187"/>
      <c r="AI34" s="187"/>
      <c r="AJ34" s="187"/>
      <c r="AK34" s="187"/>
      <c r="AL34" s="187"/>
      <c r="AM34" s="187"/>
      <c r="AN34" s="187"/>
      <c r="AO34" s="187"/>
    </row>
    <row r="35" spans="1:41" ht="15.75" customHeight="1" x14ac:dyDescent="0.25">
      <c r="A35" s="388"/>
      <c r="B35" s="407"/>
      <c r="C35" s="407"/>
      <c r="D35" s="407"/>
      <c r="E35" s="407"/>
      <c r="F35" s="407"/>
      <c r="G35" s="407"/>
      <c r="H35" s="407"/>
      <c r="I35" s="407"/>
      <c r="J35" s="407"/>
      <c r="K35" s="407"/>
      <c r="L35" s="407"/>
      <c r="M35" s="407"/>
      <c r="N35" s="407"/>
      <c r="O35" s="407"/>
      <c r="P35" s="407"/>
      <c r="Q35" s="407"/>
      <c r="R35" s="407"/>
      <c r="S35" s="407"/>
      <c r="T35" s="407"/>
      <c r="U35" s="407"/>
      <c r="V35" s="407"/>
      <c r="W35" s="407"/>
      <c r="X35" s="407"/>
      <c r="Y35" s="407"/>
      <c r="Z35" s="407"/>
      <c r="AA35" s="185"/>
      <c r="AB35" s="185"/>
      <c r="AC35" s="185"/>
      <c r="AD35" s="185"/>
      <c r="AE35" s="185"/>
      <c r="AF35" s="185"/>
      <c r="AG35" s="185"/>
      <c r="AH35" s="185"/>
      <c r="AI35" s="185"/>
      <c r="AJ35" s="185"/>
      <c r="AK35" s="185"/>
      <c r="AL35" s="185"/>
      <c r="AM35" s="185"/>
      <c r="AN35" s="185"/>
      <c r="AO35" s="185"/>
    </row>
    <row r="36" spans="1:41" ht="15.75" customHeight="1" x14ac:dyDescent="0.25">
      <c r="A36" s="399" t="s">
        <v>75</v>
      </c>
      <c r="B36" s="407" t="s">
        <v>471</v>
      </c>
      <c r="C36" s="407"/>
      <c r="D36" s="407"/>
      <c r="E36" s="407"/>
      <c r="F36" s="407"/>
      <c r="G36" s="407"/>
      <c r="H36" s="407"/>
      <c r="I36" s="407"/>
      <c r="J36" s="407"/>
      <c r="K36" s="407"/>
      <c r="L36" s="407"/>
      <c r="M36" s="407"/>
      <c r="N36" s="407"/>
      <c r="O36" s="407"/>
      <c r="P36" s="407"/>
      <c r="Q36" s="407"/>
      <c r="R36" s="407"/>
      <c r="S36" s="407"/>
      <c r="T36" s="407"/>
      <c r="U36" s="407"/>
      <c r="V36" s="407"/>
      <c r="W36" s="407"/>
      <c r="X36" s="407"/>
      <c r="Y36" s="407"/>
      <c r="Z36" s="407"/>
      <c r="AA36" s="185"/>
      <c r="AB36" s="185"/>
      <c r="AC36" s="185"/>
      <c r="AD36" s="185"/>
      <c r="AE36" s="185"/>
      <c r="AF36" s="185"/>
      <c r="AG36" s="185"/>
      <c r="AH36" s="185"/>
      <c r="AI36" s="185"/>
      <c r="AJ36" s="185"/>
      <c r="AK36" s="185"/>
      <c r="AL36" s="185"/>
      <c r="AM36" s="185"/>
      <c r="AN36" s="185"/>
      <c r="AO36" s="185"/>
    </row>
    <row r="37" spans="1:41" ht="15.75" customHeight="1" x14ac:dyDescent="0.25">
      <c r="A37" s="388"/>
      <c r="B37" s="407"/>
      <c r="C37" s="407"/>
      <c r="D37" s="407"/>
      <c r="E37" s="407"/>
      <c r="F37" s="407"/>
      <c r="G37" s="407"/>
      <c r="H37" s="407"/>
      <c r="I37" s="407"/>
      <c r="J37" s="407"/>
      <c r="K37" s="407"/>
      <c r="L37" s="407"/>
      <c r="M37" s="407"/>
      <c r="N37" s="407"/>
      <c r="O37" s="407"/>
      <c r="P37" s="407"/>
      <c r="Q37" s="407"/>
      <c r="R37" s="407"/>
      <c r="S37" s="407"/>
      <c r="T37" s="407"/>
      <c r="U37" s="407"/>
      <c r="V37" s="407"/>
      <c r="W37" s="407"/>
      <c r="X37" s="407"/>
      <c r="Y37" s="407"/>
      <c r="Z37" s="407"/>
      <c r="AA37" s="185"/>
      <c r="AB37" s="185"/>
      <c r="AC37" s="185"/>
      <c r="AD37" s="185"/>
      <c r="AE37" s="185"/>
      <c r="AF37" s="185"/>
      <c r="AG37" s="185"/>
      <c r="AH37" s="185"/>
      <c r="AI37" s="185"/>
      <c r="AJ37" s="185"/>
      <c r="AK37" s="185"/>
      <c r="AL37" s="185"/>
      <c r="AM37" s="185"/>
      <c r="AN37" s="185"/>
      <c r="AO37" s="185"/>
    </row>
    <row r="38" spans="1:41" ht="15.75" customHeight="1" x14ac:dyDescent="0.25">
      <c r="A38" s="381" t="s">
        <v>76</v>
      </c>
      <c r="B38" s="407" t="s">
        <v>91</v>
      </c>
      <c r="C38" s="407"/>
      <c r="D38" s="407"/>
      <c r="E38" s="407"/>
      <c r="F38" s="407"/>
      <c r="G38" s="407"/>
      <c r="H38" s="407"/>
      <c r="I38" s="407"/>
      <c r="J38" s="407"/>
      <c r="K38" s="407"/>
      <c r="L38" s="407"/>
      <c r="M38" s="407"/>
      <c r="N38" s="407"/>
      <c r="O38" s="407"/>
      <c r="P38" s="407"/>
      <c r="Q38" s="407"/>
      <c r="R38" s="407"/>
      <c r="S38" s="407"/>
      <c r="T38" s="407"/>
      <c r="U38" s="407"/>
      <c r="V38" s="407"/>
      <c r="W38" s="407"/>
      <c r="X38" s="407"/>
      <c r="Y38" s="407"/>
      <c r="Z38" s="407"/>
      <c r="AA38" s="185"/>
      <c r="AB38" s="185"/>
      <c r="AC38" s="185"/>
      <c r="AD38" s="185"/>
      <c r="AE38" s="185"/>
      <c r="AF38" s="185"/>
      <c r="AG38" s="185"/>
      <c r="AH38" s="185"/>
      <c r="AI38" s="185"/>
      <c r="AJ38" s="185"/>
      <c r="AK38" s="185"/>
      <c r="AL38" s="185"/>
      <c r="AM38" s="185"/>
      <c r="AN38" s="185"/>
      <c r="AO38" s="185"/>
    </row>
    <row r="39" spans="1:41" ht="15.75" customHeight="1" x14ac:dyDescent="0.25">
      <c r="A39" s="381"/>
      <c r="B39" s="407"/>
      <c r="C39" s="407"/>
      <c r="D39" s="407"/>
      <c r="E39" s="407"/>
      <c r="F39" s="407"/>
      <c r="G39" s="407"/>
      <c r="H39" s="407"/>
      <c r="I39" s="407"/>
      <c r="J39" s="407"/>
      <c r="K39" s="407"/>
      <c r="L39" s="407"/>
      <c r="M39" s="407"/>
      <c r="N39" s="407"/>
      <c r="O39" s="407"/>
      <c r="P39" s="407"/>
      <c r="Q39" s="407"/>
      <c r="R39" s="407"/>
      <c r="S39" s="407"/>
      <c r="T39" s="407"/>
      <c r="U39" s="407"/>
      <c r="V39" s="407"/>
      <c r="W39" s="407"/>
      <c r="X39" s="407"/>
      <c r="Y39" s="407"/>
      <c r="Z39" s="407"/>
      <c r="AA39" s="185"/>
      <c r="AB39" s="185"/>
      <c r="AC39" s="185"/>
      <c r="AD39" s="185"/>
      <c r="AE39" s="185"/>
      <c r="AF39" s="185"/>
      <c r="AG39" s="185"/>
      <c r="AH39" s="185"/>
      <c r="AI39" s="185"/>
      <c r="AJ39" s="185"/>
      <c r="AK39" s="185"/>
      <c r="AL39" s="185"/>
      <c r="AM39" s="185"/>
      <c r="AN39" s="185"/>
      <c r="AO39" s="185"/>
    </row>
    <row r="40" spans="1:41" ht="15.75" customHeight="1" x14ac:dyDescent="0.25">
      <c r="A40" s="381" t="s">
        <v>472</v>
      </c>
      <c r="B40" s="383" t="s">
        <v>473</v>
      </c>
      <c r="C40" s="407"/>
      <c r="D40" s="407"/>
      <c r="E40" s="407"/>
      <c r="F40" s="407"/>
      <c r="G40" s="407"/>
      <c r="H40" s="407"/>
      <c r="I40" s="407"/>
      <c r="J40" s="407"/>
      <c r="K40" s="407"/>
      <c r="L40" s="407"/>
      <c r="M40" s="407"/>
      <c r="N40" s="407"/>
      <c r="O40" s="407"/>
      <c r="P40" s="407"/>
      <c r="Q40" s="407"/>
      <c r="R40" s="407"/>
      <c r="S40" s="407"/>
      <c r="T40" s="407"/>
      <c r="U40" s="407"/>
      <c r="V40" s="407"/>
      <c r="W40" s="407"/>
      <c r="X40" s="407"/>
      <c r="Y40" s="407"/>
      <c r="Z40" s="407"/>
      <c r="AA40" s="185"/>
      <c r="AB40" s="185"/>
      <c r="AC40" s="185"/>
      <c r="AD40" s="185"/>
      <c r="AE40" s="185"/>
      <c r="AF40" s="185"/>
      <c r="AG40" s="185"/>
      <c r="AH40" s="185"/>
      <c r="AI40" s="185"/>
      <c r="AJ40" s="185"/>
      <c r="AK40" s="185"/>
      <c r="AL40" s="185"/>
      <c r="AM40" s="185"/>
      <c r="AN40" s="185"/>
      <c r="AO40" s="185"/>
    </row>
    <row r="41" spans="1:41" ht="15.75" customHeight="1" x14ac:dyDescent="0.25">
      <c r="A41" s="381"/>
      <c r="B41" s="407"/>
      <c r="C41" s="407"/>
      <c r="D41" s="407"/>
      <c r="E41" s="407"/>
      <c r="F41" s="407"/>
      <c r="G41" s="407"/>
      <c r="H41" s="407"/>
      <c r="I41" s="407"/>
      <c r="J41" s="407"/>
      <c r="K41" s="407"/>
      <c r="L41" s="407"/>
      <c r="M41" s="407"/>
      <c r="N41" s="407"/>
      <c r="O41" s="407"/>
      <c r="P41" s="407"/>
      <c r="Q41" s="407"/>
      <c r="R41" s="407"/>
      <c r="S41" s="407"/>
      <c r="T41" s="407"/>
      <c r="U41" s="407"/>
      <c r="V41" s="407"/>
      <c r="W41" s="407"/>
      <c r="X41" s="407"/>
      <c r="Y41" s="407"/>
      <c r="Z41" s="407"/>
      <c r="AA41" s="185"/>
      <c r="AB41" s="185"/>
      <c r="AC41" s="185"/>
      <c r="AD41" s="185"/>
      <c r="AE41" s="185"/>
      <c r="AF41" s="185"/>
      <c r="AG41" s="185"/>
      <c r="AH41" s="185"/>
      <c r="AI41" s="185"/>
      <c r="AJ41" s="185"/>
      <c r="AK41" s="185"/>
      <c r="AL41" s="185"/>
      <c r="AM41" s="185"/>
      <c r="AN41" s="185"/>
      <c r="AO41" s="185"/>
    </row>
    <row r="42" spans="1:41" ht="15.75" customHeight="1" x14ac:dyDescent="0.25">
      <c r="A42" s="381" t="s">
        <v>77</v>
      </c>
      <c r="B42" s="408" t="s">
        <v>474</v>
      </c>
      <c r="C42" s="407"/>
      <c r="D42" s="407"/>
      <c r="E42" s="407"/>
      <c r="F42" s="407"/>
      <c r="G42" s="407"/>
      <c r="H42" s="407"/>
      <c r="I42" s="407"/>
      <c r="J42" s="407"/>
      <c r="K42" s="407"/>
      <c r="L42" s="407"/>
      <c r="M42" s="407"/>
      <c r="N42" s="407"/>
      <c r="O42" s="407"/>
      <c r="P42" s="407"/>
      <c r="Q42" s="407"/>
      <c r="R42" s="407"/>
      <c r="S42" s="407"/>
      <c r="T42" s="407"/>
      <c r="U42" s="407"/>
      <c r="V42" s="407"/>
      <c r="W42" s="407"/>
      <c r="X42" s="407"/>
      <c r="Y42" s="407"/>
      <c r="Z42" s="407"/>
      <c r="AA42" s="185"/>
      <c r="AB42" s="185"/>
      <c r="AC42" s="185"/>
      <c r="AD42" s="185"/>
      <c r="AE42" s="185"/>
      <c r="AF42" s="185"/>
      <c r="AG42" s="185"/>
      <c r="AH42" s="185"/>
      <c r="AI42" s="185"/>
      <c r="AJ42" s="185"/>
      <c r="AK42" s="185"/>
      <c r="AL42" s="185"/>
      <c r="AM42" s="185"/>
      <c r="AN42" s="185"/>
      <c r="AO42" s="185"/>
    </row>
    <row r="43" spans="1:41" ht="15.75" customHeight="1" x14ac:dyDescent="0.25">
      <c r="A43" s="381"/>
      <c r="B43" s="407"/>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185"/>
      <c r="AB43" s="185"/>
      <c r="AC43" s="185"/>
      <c r="AD43" s="185"/>
      <c r="AE43" s="185"/>
      <c r="AF43" s="185"/>
      <c r="AG43" s="185"/>
      <c r="AH43" s="185"/>
      <c r="AI43" s="185"/>
      <c r="AJ43" s="185"/>
      <c r="AK43" s="185"/>
      <c r="AL43" s="185"/>
      <c r="AM43" s="185"/>
      <c r="AN43" s="185"/>
      <c r="AO43" s="185"/>
    </row>
    <row r="44" spans="1:41" ht="15.75" customHeight="1" x14ac:dyDescent="0.25">
      <c r="A44" s="381"/>
      <c r="B44" s="407"/>
      <c r="C44" s="407"/>
      <c r="D44" s="407"/>
      <c r="E44" s="407"/>
      <c r="F44" s="407"/>
      <c r="G44" s="407"/>
      <c r="H44" s="407"/>
      <c r="I44" s="407"/>
      <c r="J44" s="407"/>
      <c r="K44" s="407"/>
      <c r="L44" s="407"/>
      <c r="M44" s="407"/>
      <c r="N44" s="407"/>
      <c r="O44" s="407"/>
      <c r="P44" s="407"/>
      <c r="Q44" s="407"/>
      <c r="R44" s="407"/>
      <c r="S44" s="407"/>
      <c r="T44" s="407"/>
      <c r="U44" s="407"/>
      <c r="V44" s="407"/>
      <c r="W44" s="407"/>
      <c r="X44" s="407"/>
      <c r="Y44" s="407"/>
      <c r="Z44" s="407"/>
      <c r="AA44" s="185"/>
      <c r="AB44" s="185"/>
      <c r="AC44" s="185"/>
      <c r="AD44" s="185"/>
      <c r="AE44" s="185"/>
      <c r="AF44" s="185"/>
      <c r="AG44" s="185"/>
      <c r="AH44" s="185"/>
      <c r="AI44" s="185"/>
      <c r="AJ44" s="185"/>
      <c r="AK44" s="185"/>
      <c r="AL44" s="185"/>
      <c r="AM44" s="185"/>
      <c r="AN44" s="185"/>
      <c r="AO44" s="185"/>
    </row>
    <row r="45" spans="1:41" ht="15.75" customHeight="1" x14ac:dyDescent="0.35">
      <c r="A45" s="381" t="s">
        <v>78</v>
      </c>
      <c r="B45" s="404" t="s">
        <v>475</v>
      </c>
      <c r="C45" s="404"/>
      <c r="D45" s="404"/>
      <c r="E45" s="404"/>
      <c r="F45" s="404"/>
      <c r="G45" s="404"/>
      <c r="H45" s="404"/>
      <c r="I45" s="404"/>
      <c r="J45" s="404"/>
      <c r="K45" s="404"/>
      <c r="L45" s="404"/>
      <c r="M45" s="404"/>
      <c r="N45" s="404"/>
      <c r="O45" s="404"/>
      <c r="P45" s="404"/>
      <c r="Q45" s="404"/>
      <c r="R45" s="404"/>
      <c r="S45" s="404"/>
      <c r="T45" s="404"/>
      <c r="U45" s="404"/>
      <c r="V45" s="404"/>
      <c r="W45" s="404"/>
      <c r="X45" s="404"/>
      <c r="Y45" s="404"/>
      <c r="Z45" s="404"/>
      <c r="AA45" s="156"/>
      <c r="AB45" s="156"/>
      <c r="AC45" s="156"/>
      <c r="AD45" s="156"/>
      <c r="AE45" s="156"/>
      <c r="AF45" s="187"/>
      <c r="AG45" s="187"/>
      <c r="AH45" s="187"/>
      <c r="AI45" s="187"/>
      <c r="AJ45" s="187"/>
      <c r="AK45" s="187"/>
      <c r="AL45" s="187"/>
      <c r="AM45" s="187"/>
      <c r="AN45" s="187"/>
      <c r="AO45" s="187"/>
    </row>
    <row r="46" spans="1:41" ht="15.75" customHeight="1" x14ac:dyDescent="0.35">
      <c r="A46" s="381"/>
      <c r="B46" s="404"/>
      <c r="C46" s="404"/>
      <c r="D46" s="404"/>
      <c r="E46" s="404"/>
      <c r="F46" s="404"/>
      <c r="G46" s="404"/>
      <c r="H46" s="404"/>
      <c r="I46" s="404"/>
      <c r="J46" s="404"/>
      <c r="K46" s="404"/>
      <c r="L46" s="404"/>
      <c r="M46" s="404"/>
      <c r="N46" s="404"/>
      <c r="O46" s="404"/>
      <c r="P46" s="404"/>
      <c r="Q46" s="404"/>
      <c r="R46" s="404"/>
      <c r="S46" s="404"/>
      <c r="T46" s="404"/>
      <c r="U46" s="404"/>
      <c r="V46" s="404"/>
      <c r="W46" s="404"/>
      <c r="X46" s="404"/>
      <c r="Y46" s="404"/>
      <c r="Z46" s="404"/>
      <c r="AA46" s="156"/>
      <c r="AB46" s="156"/>
      <c r="AC46" s="156"/>
      <c r="AD46" s="156"/>
      <c r="AE46" s="156"/>
      <c r="AF46" s="187"/>
      <c r="AG46" s="187"/>
      <c r="AH46" s="187"/>
      <c r="AI46" s="187"/>
      <c r="AJ46" s="187"/>
      <c r="AK46" s="187"/>
      <c r="AL46" s="187"/>
      <c r="AM46" s="187"/>
      <c r="AN46" s="187"/>
      <c r="AO46" s="187"/>
    </row>
    <row r="47" spans="1:41" ht="15.75" customHeight="1" x14ac:dyDescent="0.35">
      <c r="A47" s="387" t="s">
        <v>80</v>
      </c>
      <c r="B47" s="404" t="s">
        <v>476</v>
      </c>
      <c r="C47" s="404"/>
      <c r="D47" s="404"/>
      <c r="E47" s="404"/>
      <c r="F47" s="404"/>
      <c r="G47" s="404"/>
      <c r="H47" s="404"/>
      <c r="I47" s="404"/>
      <c r="J47" s="404"/>
      <c r="K47" s="404"/>
      <c r="L47" s="404"/>
      <c r="M47" s="404"/>
      <c r="N47" s="404"/>
      <c r="O47" s="404"/>
      <c r="P47" s="404"/>
      <c r="Q47" s="404"/>
      <c r="R47" s="404"/>
      <c r="S47" s="404"/>
      <c r="T47" s="404"/>
      <c r="U47" s="404"/>
      <c r="V47" s="404"/>
      <c r="W47" s="404"/>
      <c r="X47" s="404"/>
      <c r="Y47" s="404"/>
      <c r="Z47" s="404"/>
      <c r="AA47" s="156"/>
      <c r="AB47" s="156"/>
      <c r="AC47" s="156"/>
      <c r="AD47" s="156"/>
      <c r="AE47" s="156"/>
      <c r="AF47" s="187"/>
      <c r="AG47" s="187"/>
      <c r="AH47" s="187"/>
      <c r="AI47" s="187"/>
      <c r="AJ47" s="187"/>
      <c r="AK47" s="187"/>
      <c r="AL47" s="187"/>
      <c r="AM47" s="187"/>
      <c r="AN47" s="187"/>
      <c r="AO47" s="187"/>
    </row>
    <row r="48" spans="1:41" ht="15.75" customHeight="1" x14ac:dyDescent="0.35">
      <c r="A48" s="387"/>
      <c r="B48" s="404"/>
      <c r="C48" s="404"/>
      <c r="D48" s="404"/>
      <c r="E48" s="404"/>
      <c r="F48" s="404"/>
      <c r="G48" s="404"/>
      <c r="H48" s="404"/>
      <c r="I48" s="404"/>
      <c r="J48" s="404"/>
      <c r="K48" s="404"/>
      <c r="L48" s="404"/>
      <c r="M48" s="404"/>
      <c r="N48" s="404"/>
      <c r="O48" s="404"/>
      <c r="P48" s="404"/>
      <c r="Q48" s="404"/>
      <c r="R48" s="404"/>
      <c r="S48" s="404"/>
      <c r="T48" s="404"/>
      <c r="U48" s="404"/>
      <c r="V48" s="404"/>
      <c r="W48" s="404"/>
      <c r="X48" s="404"/>
      <c r="Y48" s="404"/>
      <c r="Z48" s="404"/>
      <c r="AA48" s="156"/>
      <c r="AB48" s="156"/>
      <c r="AC48" s="156"/>
      <c r="AD48" s="156"/>
      <c r="AE48" s="156"/>
      <c r="AF48" s="187"/>
      <c r="AG48" s="187"/>
      <c r="AH48" s="187"/>
      <c r="AI48" s="187"/>
      <c r="AJ48" s="187"/>
      <c r="AK48" s="187"/>
      <c r="AL48" s="187"/>
      <c r="AM48" s="187"/>
      <c r="AN48" s="187"/>
      <c r="AO48" s="187"/>
    </row>
    <row r="49" spans="1:41" ht="15.75" customHeight="1" x14ac:dyDescent="0.35">
      <c r="A49" s="387" t="s">
        <v>90</v>
      </c>
      <c r="B49" s="404" t="s">
        <v>477</v>
      </c>
      <c r="C49" s="404"/>
      <c r="D49" s="404"/>
      <c r="E49" s="404"/>
      <c r="F49" s="404"/>
      <c r="G49" s="404"/>
      <c r="H49" s="404"/>
      <c r="I49" s="404"/>
      <c r="J49" s="404"/>
      <c r="K49" s="404"/>
      <c r="L49" s="404"/>
      <c r="M49" s="404"/>
      <c r="N49" s="404"/>
      <c r="O49" s="404"/>
      <c r="P49" s="404"/>
      <c r="Q49" s="404"/>
      <c r="R49" s="404"/>
      <c r="S49" s="404"/>
      <c r="T49" s="404"/>
      <c r="U49" s="404"/>
      <c r="V49" s="404"/>
      <c r="W49" s="404"/>
      <c r="X49" s="404"/>
      <c r="Y49" s="404"/>
      <c r="Z49" s="404"/>
      <c r="AA49" s="156"/>
      <c r="AB49" s="156"/>
      <c r="AC49" s="156"/>
      <c r="AD49" s="156"/>
      <c r="AE49" s="156"/>
      <c r="AF49" s="187"/>
      <c r="AG49" s="187"/>
      <c r="AH49" s="187"/>
      <c r="AI49" s="187"/>
      <c r="AJ49" s="187"/>
      <c r="AK49" s="187"/>
      <c r="AL49" s="187"/>
      <c r="AM49" s="187"/>
      <c r="AN49" s="187"/>
      <c r="AO49" s="187"/>
    </row>
    <row r="50" spans="1:41" ht="15.75" customHeight="1" x14ac:dyDescent="0.35">
      <c r="A50" s="387"/>
      <c r="B50" s="406"/>
      <c r="C50" s="406"/>
      <c r="D50" s="406"/>
      <c r="E50" s="406"/>
      <c r="F50" s="406"/>
      <c r="G50" s="406"/>
      <c r="H50" s="406"/>
      <c r="I50" s="406"/>
      <c r="J50" s="406"/>
      <c r="K50" s="406"/>
      <c r="L50" s="406"/>
      <c r="M50" s="406"/>
      <c r="N50" s="406"/>
      <c r="O50" s="406"/>
      <c r="P50" s="406"/>
      <c r="Q50" s="406"/>
      <c r="R50" s="406"/>
      <c r="S50" s="406"/>
      <c r="T50" s="406"/>
      <c r="U50" s="406"/>
      <c r="V50" s="406"/>
      <c r="W50" s="406"/>
      <c r="X50" s="406"/>
      <c r="Y50" s="406"/>
      <c r="Z50" s="406"/>
      <c r="AA50" s="156"/>
      <c r="AB50" s="156"/>
      <c r="AC50" s="156"/>
      <c r="AD50" s="156"/>
      <c r="AE50" s="156"/>
      <c r="AF50" s="187"/>
      <c r="AG50" s="187"/>
      <c r="AH50" s="187"/>
      <c r="AI50" s="187"/>
      <c r="AJ50" s="187"/>
      <c r="AK50" s="187"/>
      <c r="AL50" s="187"/>
      <c r="AM50" s="187"/>
      <c r="AN50" s="187"/>
      <c r="AO50" s="187"/>
    </row>
    <row r="51" spans="1:41" ht="15.75" customHeight="1" x14ac:dyDescent="0.25">
      <c r="A51" s="385"/>
      <c r="B51" s="385"/>
      <c r="C51" s="385"/>
      <c r="D51" s="385"/>
      <c r="E51" s="385"/>
      <c r="F51" s="385"/>
      <c r="G51" s="385"/>
      <c r="H51" s="385"/>
      <c r="I51" s="385"/>
      <c r="J51" s="385"/>
      <c r="K51" s="385"/>
      <c r="L51" s="385"/>
      <c r="M51" s="385"/>
      <c r="N51" s="385"/>
      <c r="O51" s="385"/>
      <c r="P51" s="385"/>
      <c r="Q51" s="385"/>
      <c r="R51" s="385"/>
      <c r="S51" s="385"/>
      <c r="T51" s="385"/>
      <c r="U51" s="385"/>
      <c r="V51" s="385"/>
      <c r="W51" s="385"/>
      <c r="X51" s="385"/>
      <c r="Y51" s="385"/>
      <c r="Z51" s="385"/>
      <c r="AA51" s="185"/>
      <c r="AB51" s="185"/>
      <c r="AC51" s="185"/>
      <c r="AD51" s="185"/>
      <c r="AE51" s="185"/>
      <c r="AF51" s="185"/>
      <c r="AG51" s="185"/>
      <c r="AH51" s="185"/>
      <c r="AI51" s="185"/>
      <c r="AJ51" s="185"/>
      <c r="AK51" s="185"/>
      <c r="AL51" s="185"/>
      <c r="AM51" s="185"/>
      <c r="AN51" s="185"/>
      <c r="AO51" s="185"/>
    </row>
    <row r="52" spans="1:41" ht="15.75" customHeight="1" x14ac:dyDescent="0.25">
      <c r="A52" s="405" t="s">
        <v>478</v>
      </c>
      <c r="B52" s="405"/>
      <c r="C52" s="405"/>
      <c r="D52" s="405"/>
      <c r="E52" s="405"/>
      <c r="F52" s="405"/>
      <c r="G52" s="405"/>
      <c r="H52" s="405"/>
      <c r="I52" s="405"/>
      <c r="J52" s="405"/>
      <c r="K52" s="405"/>
      <c r="L52" s="405"/>
      <c r="M52" s="405"/>
      <c r="N52" s="405"/>
      <c r="O52" s="405"/>
      <c r="P52" s="405"/>
      <c r="Q52" s="405"/>
      <c r="R52" s="405"/>
      <c r="S52" s="405"/>
      <c r="T52" s="405"/>
      <c r="U52" s="405"/>
      <c r="V52" s="405"/>
      <c r="W52" s="405"/>
      <c r="X52" s="405"/>
      <c r="Y52" s="405"/>
      <c r="Z52" s="405"/>
      <c r="AA52" s="185"/>
      <c r="AB52" s="185"/>
      <c r="AC52" s="185"/>
      <c r="AD52" s="185"/>
      <c r="AE52" s="185"/>
      <c r="AF52" s="185"/>
      <c r="AG52" s="185"/>
      <c r="AH52" s="185"/>
      <c r="AI52" s="185"/>
      <c r="AJ52" s="185"/>
      <c r="AK52" s="185"/>
      <c r="AL52" s="185"/>
      <c r="AM52" s="185"/>
      <c r="AN52" s="185"/>
      <c r="AO52" s="185"/>
    </row>
    <row r="53" spans="1:41" ht="15.75" customHeight="1" x14ac:dyDescent="0.25">
      <c r="A53" s="392" t="s">
        <v>479</v>
      </c>
      <c r="B53" s="393"/>
      <c r="C53" s="393"/>
      <c r="D53" s="393"/>
      <c r="E53" s="393"/>
      <c r="F53" s="393"/>
      <c r="G53" s="393"/>
      <c r="H53" s="393"/>
      <c r="I53" s="393"/>
      <c r="J53" s="393"/>
      <c r="K53" s="393"/>
      <c r="L53" s="393"/>
      <c r="M53" s="393"/>
      <c r="N53" s="393"/>
      <c r="O53" s="393"/>
      <c r="P53" s="393"/>
      <c r="Q53" s="393"/>
      <c r="R53" s="393"/>
      <c r="S53" s="393"/>
      <c r="T53" s="393"/>
      <c r="U53" s="393"/>
      <c r="V53" s="393"/>
      <c r="W53" s="393"/>
      <c r="X53" s="393"/>
      <c r="Y53" s="393"/>
      <c r="Z53" s="394"/>
      <c r="AA53" s="185"/>
      <c r="AB53" s="185"/>
      <c r="AC53" s="185"/>
      <c r="AD53" s="185"/>
      <c r="AE53" s="185"/>
      <c r="AF53" s="185"/>
      <c r="AG53" s="185"/>
      <c r="AH53" s="185"/>
      <c r="AI53" s="185"/>
      <c r="AJ53" s="185"/>
      <c r="AK53" s="185"/>
      <c r="AL53" s="185"/>
      <c r="AM53" s="185"/>
      <c r="AN53" s="185"/>
      <c r="AO53" s="185"/>
    </row>
    <row r="54" spans="1:41" ht="15.75" customHeight="1" x14ac:dyDescent="0.25">
      <c r="A54" s="395"/>
      <c r="B54" s="396"/>
      <c r="C54" s="396"/>
      <c r="D54" s="396"/>
      <c r="E54" s="396"/>
      <c r="F54" s="396"/>
      <c r="G54" s="396"/>
      <c r="H54" s="396"/>
      <c r="I54" s="396"/>
      <c r="J54" s="396"/>
      <c r="K54" s="396"/>
      <c r="L54" s="396"/>
      <c r="M54" s="396"/>
      <c r="N54" s="396"/>
      <c r="O54" s="396"/>
      <c r="P54" s="396"/>
      <c r="Q54" s="396"/>
      <c r="R54" s="396"/>
      <c r="S54" s="396"/>
      <c r="T54" s="396"/>
      <c r="U54" s="396"/>
      <c r="V54" s="396"/>
      <c r="W54" s="396"/>
      <c r="X54" s="396"/>
      <c r="Y54" s="396"/>
      <c r="Z54" s="397"/>
      <c r="AA54" s="185"/>
      <c r="AB54" s="185"/>
      <c r="AC54" s="185"/>
      <c r="AD54" s="185"/>
      <c r="AE54" s="185"/>
      <c r="AF54" s="185"/>
      <c r="AG54" s="185"/>
      <c r="AH54" s="185"/>
      <c r="AI54" s="185"/>
      <c r="AJ54" s="185"/>
      <c r="AK54" s="185"/>
      <c r="AL54" s="185"/>
      <c r="AM54" s="185"/>
      <c r="AN54" s="185"/>
      <c r="AO54" s="185"/>
    </row>
    <row r="55" spans="1:41" ht="15.75" customHeight="1" x14ac:dyDescent="0.25">
      <c r="A55" s="381" t="s">
        <v>64</v>
      </c>
      <c r="B55" s="413" t="s">
        <v>480</v>
      </c>
      <c r="C55" s="413"/>
      <c r="D55" s="413"/>
      <c r="E55" s="413"/>
      <c r="F55" s="413"/>
      <c r="G55" s="413"/>
      <c r="H55" s="413"/>
      <c r="I55" s="413"/>
      <c r="J55" s="413"/>
      <c r="K55" s="413"/>
      <c r="L55" s="413"/>
      <c r="M55" s="413"/>
      <c r="N55" s="413"/>
      <c r="O55" s="413"/>
      <c r="P55" s="413"/>
      <c r="Q55" s="413"/>
      <c r="R55" s="413"/>
      <c r="S55" s="413"/>
      <c r="T55" s="413"/>
      <c r="U55" s="413"/>
      <c r="V55" s="413"/>
      <c r="W55" s="413"/>
      <c r="X55" s="413"/>
      <c r="Y55" s="413"/>
      <c r="Z55" s="413"/>
      <c r="AA55" s="185"/>
      <c r="AB55" s="185"/>
      <c r="AC55" s="185"/>
      <c r="AD55" s="185"/>
      <c r="AE55" s="185"/>
      <c r="AF55" s="185"/>
      <c r="AG55" s="185"/>
      <c r="AH55" s="185"/>
      <c r="AI55" s="185"/>
      <c r="AJ55" s="185"/>
      <c r="AK55" s="185"/>
      <c r="AL55" s="185"/>
      <c r="AM55" s="185"/>
      <c r="AN55" s="185"/>
      <c r="AO55" s="185"/>
    </row>
    <row r="56" spans="1:41" s="186" customFormat="1" ht="15.75" customHeight="1" x14ac:dyDescent="0.25">
      <c r="A56" s="381"/>
      <c r="B56" s="413"/>
      <c r="C56" s="413"/>
      <c r="D56" s="413"/>
      <c r="E56" s="413"/>
      <c r="F56" s="413"/>
      <c r="G56" s="413"/>
      <c r="H56" s="413"/>
      <c r="I56" s="413"/>
      <c r="J56" s="413"/>
      <c r="K56" s="413"/>
      <c r="L56" s="413"/>
      <c r="M56" s="413"/>
      <c r="N56" s="413"/>
      <c r="O56" s="413"/>
      <c r="P56" s="413"/>
      <c r="Q56" s="413"/>
      <c r="R56" s="413"/>
      <c r="S56" s="413"/>
      <c r="T56" s="413"/>
      <c r="U56" s="413"/>
      <c r="V56" s="413"/>
      <c r="W56" s="413"/>
      <c r="X56" s="413"/>
      <c r="Y56" s="413"/>
      <c r="Z56" s="413"/>
    </row>
    <row r="57" spans="1:41" s="186" customFormat="1" ht="15.75" customHeight="1" x14ac:dyDescent="0.25">
      <c r="A57" s="381"/>
      <c r="B57" s="413"/>
      <c r="C57" s="413"/>
      <c r="D57" s="413"/>
      <c r="E57" s="413"/>
      <c r="F57" s="413"/>
      <c r="G57" s="413"/>
      <c r="H57" s="413"/>
      <c r="I57" s="413"/>
      <c r="J57" s="413"/>
      <c r="K57" s="413"/>
      <c r="L57" s="413"/>
      <c r="M57" s="413"/>
      <c r="N57" s="413"/>
      <c r="O57" s="413"/>
      <c r="P57" s="413"/>
      <c r="Q57" s="413"/>
      <c r="R57" s="413"/>
      <c r="S57" s="413"/>
      <c r="T57" s="413"/>
      <c r="U57" s="413"/>
      <c r="V57" s="413"/>
      <c r="W57" s="413"/>
      <c r="X57" s="413"/>
      <c r="Y57" s="413"/>
      <c r="Z57" s="413"/>
    </row>
    <row r="58" spans="1:41" ht="15.75" customHeight="1" x14ac:dyDescent="0.25">
      <c r="A58" s="381" t="s">
        <v>65</v>
      </c>
      <c r="B58" s="391" t="s">
        <v>72</v>
      </c>
      <c r="C58" s="391"/>
      <c r="D58" s="391"/>
      <c r="E58" s="391"/>
      <c r="F58" s="391"/>
      <c r="G58" s="391"/>
      <c r="H58" s="391"/>
      <c r="I58" s="391"/>
      <c r="J58" s="391"/>
      <c r="K58" s="391"/>
      <c r="L58" s="391"/>
      <c r="M58" s="391"/>
      <c r="N58" s="391"/>
      <c r="O58" s="391"/>
      <c r="P58" s="391"/>
      <c r="Q58" s="391"/>
      <c r="R58" s="391"/>
      <c r="S58" s="391"/>
      <c r="T58" s="391"/>
      <c r="U58" s="391"/>
      <c r="V58" s="391"/>
      <c r="W58" s="391"/>
      <c r="X58" s="391"/>
      <c r="Y58" s="391"/>
      <c r="Z58" s="391"/>
      <c r="AA58" s="185"/>
      <c r="AB58" s="185"/>
      <c r="AC58" s="185"/>
      <c r="AD58" s="185"/>
      <c r="AE58" s="185"/>
      <c r="AF58" s="185"/>
      <c r="AG58" s="185"/>
      <c r="AH58" s="185"/>
      <c r="AI58" s="185"/>
      <c r="AJ58" s="185"/>
      <c r="AK58" s="185"/>
      <c r="AL58" s="185"/>
      <c r="AM58" s="185"/>
      <c r="AN58" s="185"/>
      <c r="AO58" s="185"/>
    </row>
    <row r="59" spans="1:41" ht="15.75" customHeight="1" x14ac:dyDescent="0.25">
      <c r="A59" s="381"/>
      <c r="B59" s="391"/>
      <c r="C59" s="391"/>
      <c r="D59" s="391"/>
      <c r="E59" s="391"/>
      <c r="F59" s="391"/>
      <c r="G59" s="391"/>
      <c r="H59" s="391"/>
      <c r="I59" s="391"/>
      <c r="J59" s="391"/>
      <c r="K59" s="391"/>
      <c r="L59" s="391"/>
      <c r="M59" s="391"/>
      <c r="N59" s="391"/>
      <c r="O59" s="391"/>
      <c r="P59" s="391"/>
      <c r="Q59" s="391"/>
      <c r="R59" s="391"/>
      <c r="S59" s="391"/>
      <c r="T59" s="391"/>
      <c r="U59" s="391"/>
      <c r="V59" s="391"/>
      <c r="W59" s="391"/>
      <c r="X59" s="391"/>
      <c r="Y59" s="391"/>
      <c r="Z59" s="391"/>
      <c r="AA59" s="185"/>
      <c r="AB59" s="185"/>
      <c r="AC59" s="185"/>
      <c r="AD59" s="185"/>
      <c r="AE59" s="185"/>
      <c r="AF59" s="185"/>
      <c r="AG59" s="185"/>
      <c r="AH59" s="185"/>
      <c r="AI59" s="185"/>
      <c r="AJ59" s="185"/>
      <c r="AK59" s="185"/>
      <c r="AL59" s="185"/>
      <c r="AM59" s="185"/>
      <c r="AN59" s="185"/>
      <c r="AO59" s="185"/>
    </row>
    <row r="60" spans="1:41" ht="15.75" customHeight="1" x14ac:dyDescent="0.25">
      <c r="A60" s="381" t="s">
        <v>66</v>
      </c>
      <c r="B60" s="404" t="s">
        <v>481</v>
      </c>
      <c r="C60" s="404"/>
      <c r="D60" s="404"/>
      <c r="E60" s="404"/>
      <c r="F60" s="404"/>
      <c r="G60" s="404"/>
      <c r="H60" s="404"/>
      <c r="I60" s="404"/>
      <c r="J60" s="404"/>
      <c r="K60" s="404"/>
      <c r="L60" s="404"/>
      <c r="M60" s="404"/>
      <c r="N60" s="404"/>
      <c r="O60" s="404"/>
      <c r="P60" s="404"/>
      <c r="Q60" s="404"/>
      <c r="R60" s="404"/>
      <c r="S60" s="404"/>
      <c r="T60" s="404"/>
      <c r="U60" s="404"/>
      <c r="V60" s="404"/>
      <c r="W60" s="404"/>
      <c r="X60" s="404"/>
      <c r="Y60" s="404"/>
      <c r="Z60" s="404"/>
      <c r="AA60" s="185"/>
      <c r="AB60" s="185"/>
      <c r="AC60" s="185"/>
      <c r="AD60" s="185"/>
      <c r="AE60" s="185"/>
      <c r="AF60" s="185"/>
      <c r="AG60" s="185"/>
      <c r="AH60" s="185"/>
      <c r="AI60" s="185"/>
      <c r="AJ60" s="185"/>
      <c r="AK60" s="185"/>
      <c r="AL60" s="185"/>
      <c r="AM60" s="185"/>
      <c r="AN60" s="185"/>
      <c r="AO60" s="185"/>
    </row>
    <row r="61" spans="1:41" ht="15.75" customHeight="1" x14ac:dyDescent="0.25">
      <c r="A61" s="381"/>
      <c r="B61" s="404"/>
      <c r="C61" s="404"/>
      <c r="D61" s="404"/>
      <c r="E61" s="404"/>
      <c r="F61" s="404"/>
      <c r="G61" s="404"/>
      <c r="H61" s="404"/>
      <c r="I61" s="404"/>
      <c r="J61" s="404"/>
      <c r="K61" s="404"/>
      <c r="L61" s="404"/>
      <c r="M61" s="404"/>
      <c r="N61" s="404"/>
      <c r="O61" s="404"/>
      <c r="P61" s="404"/>
      <c r="Q61" s="404"/>
      <c r="R61" s="404"/>
      <c r="S61" s="404"/>
      <c r="T61" s="404"/>
      <c r="U61" s="404"/>
      <c r="V61" s="404"/>
      <c r="W61" s="404"/>
      <c r="X61" s="404"/>
      <c r="Y61" s="404"/>
      <c r="Z61" s="404"/>
      <c r="AA61" s="185"/>
      <c r="AB61" s="185"/>
      <c r="AC61" s="185"/>
      <c r="AD61" s="185"/>
      <c r="AE61" s="185"/>
      <c r="AF61" s="185"/>
      <c r="AG61" s="185"/>
      <c r="AH61" s="185"/>
      <c r="AI61" s="185"/>
      <c r="AJ61" s="185"/>
      <c r="AK61" s="185"/>
      <c r="AL61" s="185"/>
      <c r="AM61" s="185"/>
      <c r="AN61" s="185"/>
      <c r="AO61" s="185"/>
    </row>
    <row r="62" spans="1:41" ht="15.75" customHeight="1" x14ac:dyDescent="0.25">
      <c r="A62" s="381"/>
      <c r="B62" s="404"/>
      <c r="C62" s="404"/>
      <c r="D62" s="404"/>
      <c r="E62" s="404"/>
      <c r="F62" s="404"/>
      <c r="G62" s="404"/>
      <c r="H62" s="404"/>
      <c r="I62" s="404"/>
      <c r="J62" s="404"/>
      <c r="K62" s="404"/>
      <c r="L62" s="404"/>
      <c r="M62" s="404"/>
      <c r="N62" s="404"/>
      <c r="O62" s="404"/>
      <c r="P62" s="404"/>
      <c r="Q62" s="404"/>
      <c r="R62" s="404"/>
      <c r="S62" s="404"/>
      <c r="T62" s="404"/>
      <c r="U62" s="404"/>
      <c r="V62" s="404"/>
      <c r="W62" s="404"/>
      <c r="X62" s="404"/>
      <c r="Y62" s="404"/>
      <c r="Z62" s="404"/>
      <c r="AA62" s="185"/>
      <c r="AB62" s="185"/>
      <c r="AC62" s="185"/>
      <c r="AD62" s="185"/>
      <c r="AE62" s="185"/>
      <c r="AF62" s="185"/>
      <c r="AG62" s="185"/>
      <c r="AH62" s="185"/>
      <c r="AI62" s="185"/>
      <c r="AJ62" s="185"/>
      <c r="AK62" s="185"/>
      <c r="AL62" s="185"/>
      <c r="AM62" s="185"/>
      <c r="AN62" s="185"/>
      <c r="AO62" s="185"/>
    </row>
    <row r="63" spans="1:41" ht="15.75" customHeight="1" x14ac:dyDescent="0.25">
      <c r="A63" s="381"/>
      <c r="B63" s="404"/>
      <c r="C63" s="404"/>
      <c r="D63" s="404"/>
      <c r="E63" s="404"/>
      <c r="F63" s="404"/>
      <c r="G63" s="404"/>
      <c r="H63" s="404"/>
      <c r="I63" s="404"/>
      <c r="J63" s="404"/>
      <c r="K63" s="404"/>
      <c r="L63" s="404"/>
      <c r="M63" s="404"/>
      <c r="N63" s="404"/>
      <c r="O63" s="404"/>
      <c r="P63" s="404"/>
      <c r="Q63" s="404"/>
      <c r="R63" s="404"/>
      <c r="S63" s="404"/>
      <c r="T63" s="404"/>
      <c r="U63" s="404"/>
      <c r="V63" s="404"/>
      <c r="W63" s="404"/>
      <c r="X63" s="404"/>
      <c r="Y63" s="404"/>
      <c r="Z63" s="404"/>
      <c r="AA63" s="185"/>
      <c r="AB63" s="185"/>
      <c r="AC63" s="185"/>
      <c r="AD63" s="185"/>
      <c r="AE63" s="185"/>
      <c r="AF63" s="185"/>
      <c r="AG63" s="185"/>
      <c r="AH63" s="185"/>
      <c r="AI63" s="185"/>
      <c r="AJ63" s="185"/>
      <c r="AK63" s="185"/>
      <c r="AL63" s="185"/>
      <c r="AM63" s="185"/>
      <c r="AN63" s="185"/>
      <c r="AO63" s="185"/>
    </row>
    <row r="64" spans="1:41" ht="15.75" customHeight="1" x14ac:dyDescent="0.25">
      <c r="A64" s="381"/>
      <c r="B64" s="404"/>
      <c r="C64" s="404"/>
      <c r="D64" s="404"/>
      <c r="E64" s="404"/>
      <c r="F64" s="404"/>
      <c r="G64" s="404"/>
      <c r="H64" s="404"/>
      <c r="I64" s="404"/>
      <c r="J64" s="404"/>
      <c r="K64" s="404"/>
      <c r="L64" s="404"/>
      <c r="M64" s="404"/>
      <c r="N64" s="404"/>
      <c r="O64" s="404"/>
      <c r="P64" s="404"/>
      <c r="Q64" s="404"/>
      <c r="R64" s="404"/>
      <c r="S64" s="404"/>
      <c r="T64" s="404"/>
      <c r="U64" s="404"/>
      <c r="V64" s="404"/>
      <c r="W64" s="404"/>
      <c r="X64" s="404"/>
      <c r="Y64" s="404"/>
      <c r="Z64" s="404"/>
      <c r="AA64" s="185"/>
      <c r="AB64" s="185"/>
      <c r="AC64" s="185"/>
      <c r="AD64" s="185"/>
      <c r="AE64" s="185"/>
      <c r="AF64" s="185"/>
      <c r="AG64" s="185"/>
      <c r="AH64" s="185"/>
      <c r="AI64" s="185"/>
      <c r="AJ64" s="185"/>
      <c r="AK64" s="185"/>
      <c r="AL64" s="185"/>
      <c r="AM64" s="185"/>
      <c r="AN64" s="185"/>
      <c r="AO64" s="185"/>
    </row>
    <row r="65" spans="1:41" ht="15.75" customHeight="1" x14ac:dyDescent="0.25">
      <c r="A65" s="381" t="s">
        <v>67</v>
      </c>
      <c r="B65" s="404" t="s">
        <v>482</v>
      </c>
      <c r="C65" s="404"/>
      <c r="D65" s="404"/>
      <c r="E65" s="404"/>
      <c r="F65" s="404"/>
      <c r="G65" s="404"/>
      <c r="H65" s="404"/>
      <c r="I65" s="404"/>
      <c r="J65" s="404"/>
      <c r="K65" s="404"/>
      <c r="L65" s="404"/>
      <c r="M65" s="404"/>
      <c r="N65" s="404"/>
      <c r="O65" s="404"/>
      <c r="P65" s="404"/>
      <c r="Q65" s="404"/>
      <c r="R65" s="404"/>
      <c r="S65" s="404"/>
      <c r="T65" s="404"/>
      <c r="U65" s="404"/>
      <c r="V65" s="404"/>
      <c r="W65" s="404"/>
      <c r="X65" s="404"/>
      <c r="Y65" s="404"/>
      <c r="Z65" s="404"/>
      <c r="AA65" s="185"/>
      <c r="AB65" s="185"/>
      <c r="AC65" s="185"/>
      <c r="AD65" s="185"/>
      <c r="AE65" s="185"/>
      <c r="AF65" s="185"/>
      <c r="AG65" s="185"/>
      <c r="AH65" s="185"/>
      <c r="AI65" s="185"/>
      <c r="AJ65" s="185"/>
      <c r="AK65" s="185"/>
      <c r="AL65" s="185"/>
      <c r="AM65" s="185"/>
      <c r="AN65" s="185"/>
      <c r="AO65" s="185"/>
    </row>
    <row r="66" spans="1:41" ht="15.75" customHeight="1" x14ac:dyDescent="0.25">
      <c r="A66" s="381"/>
      <c r="B66" s="404"/>
      <c r="C66" s="404"/>
      <c r="D66" s="404"/>
      <c r="E66" s="404"/>
      <c r="F66" s="404"/>
      <c r="G66" s="404"/>
      <c r="H66" s="404"/>
      <c r="I66" s="404"/>
      <c r="J66" s="404"/>
      <c r="K66" s="404"/>
      <c r="L66" s="404"/>
      <c r="M66" s="404"/>
      <c r="N66" s="404"/>
      <c r="O66" s="404"/>
      <c r="P66" s="404"/>
      <c r="Q66" s="404"/>
      <c r="R66" s="404"/>
      <c r="S66" s="404"/>
      <c r="T66" s="404"/>
      <c r="U66" s="404"/>
      <c r="V66" s="404"/>
      <c r="W66" s="404"/>
      <c r="X66" s="404"/>
      <c r="Y66" s="404"/>
      <c r="Z66" s="404"/>
      <c r="AA66" s="185"/>
      <c r="AB66" s="185"/>
      <c r="AC66" s="185"/>
      <c r="AD66" s="185"/>
      <c r="AE66" s="185"/>
      <c r="AF66" s="185"/>
      <c r="AG66" s="185"/>
      <c r="AH66" s="185"/>
      <c r="AI66" s="185"/>
      <c r="AJ66" s="185"/>
      <c r="AK66" s="185"/>
      <c r="AL66" s="185"/>
      <c r="AM66" s="185"/>
      <c r="AN66" s="185"/>
      <c r="AO66" s="185"/>
    </row>
    <row r="67" spans="1:41" ht="15.75" customHeight="1" x14ac:dyDescent="0.25">
      <c r="A67" s="381" t="s">
        <v>452</v>
      </c>
      <c r="B67" s="404" t="s">
        <v>483</v>
      </c>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185"/>
      <c r="AB67" s="185"/>
      <c r="AC67" s="185"/>
      <c r="AD67" s="185"/>
      <c r="AE67" s="185"/>
      <c r="AF67" s="185"/>
      <c r="AG67" s="185"/>
      <c r="AH67" s="185"/>
      <c r="AI67" s="185"/>
      <c r="AJ67" s="185"/>
      <c r="AK67" s="185"/>
      <c r="AL67" s="185"/>
      <c r="AM67" s="185"/>
      <c r="AN67" s="185"/>
      <c r="AO67" s="185"/>
    </row>
    <row r="68" spans="1:41" ht="15.75" customHeight="1" x14ac:dyDescent="0.25">
      <c r="A68" s="381"/>
      <c r="B68" s="404"/>
      <c r="C68" s="404"/>
      <c r="D68" s="404"/>
      <c r="E68" s="404"/>
      <c r="F68" s="404"/>
      <c r="G68" s="404"/>
      <c r="H68" s="404"/>
      <c r="I68" s="404"/>
      <c r="J68" s="404"/>
      <c r="K68" s="404"/>
      <c r="L68" s="404"/>
      <c r="M68" s="404"/>
      <c r="N68" s="404"/>
      <c r="O68" s="404"/>
      <c r="P68" s="404"/>
      <c r="Q68" s="404"/>
      <c r="R68" s="404"/>
      <c r="S68" s="404"/>
      <c r="T68" s="404"/>
      <c r="U68" s="404"/>
      <c r="V68" s="404"/>
      <c r="W68" s="404"/>
      <c r="X68" s="404"/>
      <c r="Y68" s="404"/>
      <c r="Z68" s="404"/>
      <c r="AA68" s="185"/>
      <c r="AB68" s="185"/>
      <c r="AC68" s="185"/>
      <c r="AD68" s="185"/>
      <c r="AE68" s="185"/>
      <c r="AF68" s="185"/>
      <c r="AG68" s="185"/>
      <c r="AH68" s="185"/>
      <c r="AI68" s="185"/>
      <c r="AJ68" s="185"/>
      <c r="AK68" s="185"/>
      <c r="AL68" s="185"/>
      <c r="AM68" s="185"/>
      <c r="AN68" s="185"/>
      <c r="AO68" s="185"/>
    </row>
    <row r="69" spans="1:41" ht="15.75" customHeight="1" x14ac:dyDescent="0.25">
      <c r="A69" s="381" t="s">
        <v>454</v>
      </c>
      <c r="B69" s="404" t="s">
        <v>484</v>
      </c>
      <c r="C69" s="404"/>
      <c r="D69" s="404"/>
      <c r="E69" s="404"/>
      <c r="F69" s="404"/>
      <c r="G69" s="404"/>
      <c r="H69" s="404"/>
      <c r="I69" s="404"/>
      <c r="J69" s="404"/>
      <c r="K69" s="404"/>
      <c r="L69" s="404"/>
      <c r="M69" s="404"/>
      <c r="N69" s="404"/>
      <c r="O69" s="404"/>
      <c r="P69" s="404"/>
      <c r="Q69" s="404"/>
      <c r="R69" s="404"/>
      <c r="S69" s="404"/>
      <c r="T69" s="404"/>
      <c r="U69" s="404"/>
      <c r="V69" s="404"/>
      <c r="W69" s="404"/>
      <c r="X69" s="404"/>
      <c r="Y69" s="404"/>
      <c r="Z69" s="404"/>
      <c r="AA69" s="185"/>
      <c r="AB69" s="185"/>
      <c r="AC69" s="185"/>
      <c r="AD69" s="185"/>
      <c r="AE69" s="185"/>
      <c r="AF69" s="185"/>
      <c r="AG69" s="185"/>
      <c r="AH69" s="185"/>
      <c r="AI69" s="185"/>
      <c r="AJ69" s="185"/>
      <c r="AK69" s="185"/>
      <c r="AL69" s="185"/>
      <c r="AM69" s="185"/>
      <c r="AN69" s="185"/>
      <c r="AO69" s="185"/>
    </row>
    <row r="70" spans="1:41" ht="15.75" customHeight="1" x14ac:dyDescent="0.25">
      <c r="A70" s="381"/>
      <c r="B70" s="404"/>
      <c r="C70" s="404"/>
      <c r="D70" s="404"/>
      <c r="E70" s="404"/>
      <c r="F70" s="404"/>
      <c r="G70" s="404"/>
      <c r="H70" s="404"/>
      <c r="I70" s="404"/>
      <c r="J70" s="404"/>
      <c r="K70" s="404"/>
      <c r="L70" s="404"/>
      <c r="M70" s="404"/>
      <c r="N70" s="404"/>
      <c r="O70" s="404"/>
      <c r="P70" s="404"/>
      <c r="Q70" s="404"/>
      <c r="R70" s="404"/>
      <c r="S70" s="404"/>
      <c r="T70" s="404"/>
      <c r="U70" s="404"/>
      <c r="V70" s="404"/>
      <c r="W70" s="404"/>
      <c r="X70" s="404"/>
      <c r="Y70" s="404"/>
      <c r="Z70" s="404"/>
      <c r="AA70" s="185"/>
      <c r="AB70" s="185"/>
      <c r="AC70" s="185"/>
      <c r="AD70" s="185"/>
      <c r="AE70" s="185"/>
      <c r="AF70" s="185"/>
      <c r="AG70" s="185"/>
      <c r="AH70" s="185"/>
      <c r="AI70" s="185"/>
      <c r="AJ70" s="185"/>
      <c r="AK70" s="185"/>
      <c r="AL70" s="185"/>
      <c r="AM70" s="185"/>
      <c r="AN70" s="185"/>
      <c r="AO70" s="185"/>
    </row>
    <row r="71" spans="1:41" ht="15.75" customHeight="1" x14ac:dyDescent="0.25">
      <c r="A71" s="381" t="s">
        <v>69</v>
      </c>
      <c r="B71" s="391" t="s">
        <v>485</v>
      </c>
      <c r="C71" s="391"/>
      <c r="D71" s="391"/>
      <c r="E71" s="391"/>
      <c r="F71" s="391"/>
      <c r="G71" s="391"/>
      <c r="H71" s="391"/>
      <c r="I71" s="391"/>
      <c r="J71" s="391"/>
      <c r="K71" s="391"/>
      <c r="L71" s="391"/>
      <c r="M71" s="391"/>
      <c r="N71" s="391"/>
      <c r="O71" s="391"/>
      <c r="P71" s="391"/>
      <c r="Q71" s="391"/>
      <c r="R71" s="391"/>
      <c r="S71" s="391"/>
      <c r="T71" s="391"/>
      <c r="U71" s="391"/>
      <c r="V71" s="391"/>
      <c r="W71" s="391"/>
      <c r="X71" s="391"/>
      <c r="Y71" s="391"/>
      <c r="Z71" s="391"/>
      <c r="AA71" s="185"/>
      <c r="AB71" s="185"/>
      <c r="AC71" s="185"/>
      <c r="AD71" s="185"/>
      <c r="AE71" s="185"/>
      <c r="AF71" s="185"/>
      <c r="AG71" s="185"/>
      <c r="AH71" s="185"/>
      <c r="AI71" s="185"/>
      <c r="AJ71" s="185"/>
      <c r="AK71" s="185"/>
      <c r="AL71" s="185"/>
      <c r="AM71" s="185"/>
      <c r="AN71" s="185"/>
      <c r="AO71" s="185"/>
    </row>
    <row r="72" spans="1:41" x14ac:dyDescent="0.25">
      <c r="A72" s="381"/>
      <c r="B72" s="391"/>
      <c r="C72" s="391"/>
      <c r="D72" s="391"/>
      <c r="E72" s="391"/>
      <c r="F72" s="391"/>
      <c r="G72" s="391"/>
      <c r="H72" s="391"/>
      <c r="I72" s="391"/>
      <c r="J72" s="391"/>
      <c r="K72" s="391"/>
      <c r="L72" s="391"/>
      <c r="M72" s="391"/>
      <c r="N72" s="391"/>
      <c r="O72" s="391"/>
      <c r="P72" s="391"/>
      <c r="Q72" s="391"/>
      <c r="R72" s="391"/>
      <c r="S72" s="391"/>
      <c r="T72" s="391"/>
      <c r="U72" s="391"/>
      <c r="V72" s="391"/>
      <c r="W72" s="391"/>
      <c r="X72" s="391"/>
      <c r="Y72" s="391"/>
      <c r="Z72" s="391"/>
      <c r="AA72" s="185"/>
      <c r="AB72" s="185"/>
      <c r="AC72" s="185"/>
      <c r="AD72" s="185"/>
      <c r="AE72" s="185"/>
      <c r="AF72" s="185"/>
      <c r="AG72" s="185"/>
      <c r="AH72" s="185"/>
      <c r="AI72" s="185"/>
      <c r="AJ72" s="185"/>
      <c r="AK72" s="185"/>
      <c r="AL72" s="185"/>
      <c r="AM72" s="185"/>
      <c r="AN72" s="185"/>
      <c r="AO72" s="185"/>
    </row>
    <row r="73" spans="1:41" ht="14.1" customHeight="1" x14ac:dyDescent="0.25">
      <c r="A73" s="381"/>
      <c r="B73" s="391"/>
      <c r="C73" s="391"/>
      <c r="D73" s="391"/>
      <c r="E73" s="391"/>
      <c r="F73" s="391"/>
      <c r="G73" s="391"/>
      <c r="H73" s="391"/>
      <c r="I73" s="391"/>
      <c r="J73" s="391"/>
      <c r="K73" s="391"/>
      <c r="L73" s="391"/>
      <c r="M73" s="391"/>
      <c r="N73" s="391"/>
      <c r="O73" s="391"/>
      <c r="P73" s="391"/>
      <c r="Q73" s="391"/>
      <c r="R73" s="391"/>
      <c r="S73" s="391"/>
      <c r="T73" s="391"/>
      <c r="U73" s="391"/>
      <c r="V73" s="391"/>
      <c r="W73" s="391"/>
      <c r="X73" s="391"/>
      <c r="Y73" s="391"/>
      <c r="Z73" s="391"/>
      <c r="AA73" s="185"/>
      <c r="AB73" s="185"/>
      <c r="AC73" s="185"/>
      <c r="AD73" s="185"/>
      <c r="AE73" s="185"/>
      <c r="AF73" s="185"/>
      <c r="AG73" s="185"/>
      <c r="AH73" s="185"/>
      <c r="AI73" s="185"/>
      <c r="AJ73" s="185"/>
      <c r="AK73" s="185"/>
      <c r="AL73" s="185"/>
      <c r="AM73" s="185"/>
      <c r="AN73" s="185"/>
      <c r="AO73" s="185"/>
    </row>
    <row r="74" spans="1:41" x14ac:dyDescent="0.25">
      <c r="A74" s="381" t="s">
        <v>70</v>
      </c>
      <c r="B74" s="391" t="s">
        <v>79</v>
      </c>
      <c r="C74" s="391"/>
      <c r="D74" s="391"/>
      <c r="E74" s="391"/>
      <c r="F74" s="391"/>
      <c r="G74" s="391"/>
      <c r="H74" s="391"/>
      <c r="I74" s="391"/>
      <c r="J74" s="391"/>
      <c r="K74" s="391"/>
      <c r="L74" s="391"/>
      <c r="M74" s="391"/>
      <c r="N74" s="391"/>
      <c r="O74" s="391"/>
      <c r="P74" s="391"/>
      <c r="Q74" s="391"/>
      <c r="R74" s="391"/>
      <c r="S74" s="391"/>
      <c r="T74" s="391"/>
      <c r="U74" s="391"/>
      <c r="V74" s="391"/>
      <c r="W74" s="391"/>
      <c r="X74" s="391"/>
      <c r="Y74" s="391"/>
      <c r="Z74" s="391"/>
      <c r="AA74" s="185"/>
      <c r="AB74" s="185"/>
      <c r="AC74" s="185"/>
      <c r="AD74" s="185"/>
      <c r="AE74" s="185"/>
      <c r="AF74" s="185"/>
      <c r="AG74" s="185"/>
      <c r="AH74" s="185"/>
      <c r="AI74" s="185"/>
      <c r="AJ74" s="185"/>
      <c r="AK74" s="185"/>
      <c r="AL74" s="185"/>
      <c r="AM74" s="185"/>
      <c r="AN74" s="185"/>
      <c r="AO74" s="185"/>
    </row>
    <row r="75" spans="1:41" ht="14.25" customHeight="1" x14ac:dyDescent="0.25">
      <c r="A75" s="381"/>
      <c r="B75" s="391"/>
      <c r="C75" s="391"/>
      <c r="D75" s="391"/>
      <c r="E75" s="391"/>
      <c r="F75" s="391"/>
      <c r="G75" s="391"/>
      <c r="H75" s="391"/>
      <c r="I75" s="391"/>
      <c r="J75" s="391"/>
      <c r="K75" s="391"/>
      <c r="L75" s="391"/>
      <c r="M75" s="391"/>
      <c r="N75" s="391"/>
      <c r="O75" s="391"/>
      <c r="P75" s="391"/>
      <c r="Q75" s="391"/>
      <c r="R75" s="391"/>
      <c r="S75" s="391"/>
      <c r="T75" s="391"/>
      <c r="U75" s="391"/>
      <c r="V75" s="391"/>
      <c r="W75" s="391"/>
      <c r="X75" s="391"/>
      <c r="Y75" s="391"/>
      <c r="Z75" s="391"/>
      <c r="AA75" s="185"/>
      <c r="AB75" s="185"/>
      <c r="AC75" s="185"/>
      <c r="AD75" s="185"/>
      <c r="AE75" s="185"/>
      <c r="AF75" s="185"/>
      <c r="AG75" s="185"/>
      <c r="AH75" s="185"/>
      <c r="AI75" s="185"/>
      <c r="AJ75" s="185"/>
      <c r="AK75" s="185"/>
      <c r="AL75" s="185"/>
      <c r="AM75" s="185"/>
      <c r="AN75" s="185"/>
      <c r="AO75" s="185"/>
    </row>
    <row r="76" spans="1:41" ht="15" customHeight="1" x14ac:dyDescent="0.25">
      <c r="A76" s="381" t="s">
        <v>71</v>
      </c>
      <c r="B76" s="383" t="s">
        <v>486</v>
      </c>
      <c r="C76" s="383"/>
      <c r="D76" s="383"/>
      <c r="E76" s="383"/>
      <c r="F76" s="383"/>
      <c r="G76" s="383"/>
      <c r="H76" s="383"/>
      <c r="I76" s="383"/>
      <c r="J76" s="383"/>
      <c r="K76" s="383"/>
      <c r="L76" s="383"/>
      <c r="M76" s="383"/>
      <c r="N76" s="383"/>
      <c r="O76" s="383"/>
      <c r="P76" s="383"/>
      <c r="Q76" s="383"/>
      <c r="R76" s="383"/>
      <c r="S76" s="383"/>
      <c r="T76" s="383"/>
      <c r="U76" s="383"/>
      <c r="V76" s="383"/>
      <c r="W76" s="383"/>
      <c r="X76" s="383"/>
      <c r="Y76" s="383"/>
      <c r="Z76" s="383"/>
      <c r="AA76" s="185"/>
      <c r="AB76" s="185"/>
      <c r="AC76" s="185"/>
      <c r="AD76" s="185"/>
      <c r="AE76" s="185"/>
      <c r="AF76" s="185"/>
      <c r="AG76" s="185"/>
      <c r="AH76" s="185"/>
      <c r="AI76" s="185"/>
      <c r="AJ76" s="185"/>
      <c r="AK76" s="185"/>
      <c r="AL76" s="185"/>
      <c r="AM76" s="185"/>
      <c r="AN76" s="185"/>
      <c r="AO76" s="185"/>
    </row>
    <row r="77" spans="1:41" ht="15" customHeight="1" x14ac:dyDescent="0.25">
      <c r="A77" s="381"/>
      <c r="B77" s="383"/>
      <c r="C77" s="383"/>
      <c r="D77" s="383"/>
      <c r="E77" s="383"/>
      <c r="F77" s="383"/>
      <c r="G77" s="383"/>
      <c r="H77" s="383"/>
      <c r="I77" s="383"/>
      <c r="J77" s="383"/>
      <c r="K77" s="383"/>
      <c r="L77" s="383"/>
      <c r="M77" s="383"/>
      <c r="N77" s="383"/>
      <c r="O77" s="383"/>
      <c r="P77" s="383"/>
      <c r="Q77" s="383"/>
      <c r="R77" s="383"/>
      <c r="S77" s="383"/>
      <c r="T77" s="383"/>
      <c r="U77" s="383"/>
      <c r="V77" s="383"/>
      <c r="W77" s="383"/>
      <c r="X77" s="383"/>
      <c r="Y77" s="383"/>
      <c r="Z77" s="383"/>
      <c r="AA77" s="185"/>
      <c r="AB77" s="185"/>
      <c r="AC77" s="185"/>
      <c r="AD77" s="185"/>
      <c r="AE77" s="185"/>
      <c r="AF77" s="185"/>
      <c r="AG77" s="185"/>
      <c r="AH77" s="185"/>
      <c r="AI77" s="185"/>
      <c r="AJ77" s="185"/>
      <c r="AK77" s="185"/>
      <c r="AL77" s="185"/>
      <c r="AM77" s="185"/>
      <c r="AN77" s="185"/>
      <c r="AO77" s="185"/>
    </row>
    <row r="78" spans="1:41" ht="15" customHeight="1" x14ac:dyDescent="0.25">
      <c r="A78" s="385"/>
      <c r="B78" s="385"/>
      <c r="C78" s="385"/>
      <c r="D78" s="385"/>
      <c r="E78" s="385"/>
      <c r="F78" s="385"/>
      <c r="G78" s="385"/>
      <c r="H78" s="385"/>
      <c r="I78" s="385"/>
      <c r="J78" s="385"/>
      <c r="K78" s="385"/>
      <c r="L78" s="385"/>
      <c r="M78" s="385"/>
      <c r="N78" s="385"/>
      <c r="O78" s="385"/>
      <c r="P78" s="385"/>
      <c r="Q78" s="385"/>
      <c r="R78" s="385"/>
      <c r="S78" s="385"/>
      <c r="T78" s="385"/>
      <c r="U78" s="385"/>
      <c r="V78" s="385"/>
      <c r="W78" s="385"/>
      <c r="X78" s="385"/>
      <c r="Y78" s="385"/>
      <c r="Z78" s="385"/>
      <c r="AA78" s="185"/>
      <c r="AB78" s="185"/>
      <c r="AC78" s="185"/>
      <c r="AD78" s="185"/>
      <c r="AE78" s="185"/>
      <c r="AF78" s="185"/>
      <c r="AG78" s="185"/>
      <c r="AH78" s="185"/>
      <c r="AI78" s="185"/>
      <c r="AJ78" s="185"/>
      <c r="AK78" s="185"/>
      <c r="AL78" s="185"/>
      <c r="AM78" s="185"/>
      <c r="AN78" s="185"/>
      <c r="AO78" s="185"/>
    </row>
    <row r="79" spans="1:41" x14ac:dyDescent="0.25">
      <c r="A79" s="405" t="s">
        <v>487</v>
      </c>
      <c r="B79" s="405"/>
      <c r="C79" s="405"/>
      <c r="D79" s="405"/>
      <c r="E79" s="405"/>
      <c r="F79" s="405"/>
      <c r="G79" s="405"/>
      <c r="H79" s="405"/>
      <c r="I79" s="405"/>
      <c r="J79" s="405"/>
      <c r="K79" s="405"/>
      <c r="L79" s="405"/>
      <c r="M79" s="405"/>
      <c r="N79" s="405"/>
      <c r="O79" s="405"/>
      <c r="P79" s="405"/>
      <c r="Q79" s="405"/>
      <c r="R79" s="405"/>
      <c r="S79" s="405"/>
      <c r="T79" s="405"/>
      <c r="U79" s="405"/>
      <c r="V79" s="405"/>
      <c r="W79" s="405"/>
      <c r="X79" s="405"/>
      <c r="Y79" s="405"/>
      <c r="Z79" s="405"/>
      <c r="AA79" s="185"/>
      <c r="AB79" s="185"/>
      <c r="AC79" s="185"/>
      <c r="AD79" s="185"/>
      <c r="AE79" s="185"/>
      <c r="AF79" s="185"/>
      <c r="AG79" s="185"/>
      <c r="AH79" s="185"/>
      <c r="AI79" s="185"/>
      <c r="AJ79" s="185"/>
      <c r="AK79" s="185"/>
      <c r="AL79" s="185"/>
      <c r="AM79" s="185"/>
      <c r="AN79" s="185"/>
      <c r="AO79" s="185"/>
    </row>
    <row r="80" spans="1:41" ht="15" customHeight="1" x14ac:dyDescent="0.25">
      <c r="A80" s="392" t="s">
        <v>488</v>
      </c>
      <c r="B80" s="393"/>
      <c r="C80" s="393"/>
      <c r="D80" s="393"/>
      <c r="E80" s="393"/>
      <c r="F80" s="393"/>
      <c r="G80" s="393"/>
      <c r="H80" s="393"/>
      <c r="I80" s="393"/>
      <c r="J80" s="393"/>
      <c r="K80" s="393"/>
      <c r="L80" s="393"/>
      <c r="M80" s="393"/>
      <c r="N80" s="393"/>
      <c r="O80" s="393"/>
      <c r="P80" s="393"/>
      <c r="Q80" s="393"/>
      <c r="R80" s="393"/>
      <c r="S80" s="393"/>
      <c r="T80" s="393"/>
      <c r="U80" s="393"/>
      <c r="V80" s="393"/>
      <c r="W80" s="393"/>
      <c r="X80" s="393"/>
      <c r="Y80" s="393"/>
      <c r="Z80" s="394"/>
      <c r="AA80" s="185"/>
      <c r="AB80" s="185"/>
      <c r="AC80" s="185"/>
      <c r="AD80" s="185"/>
      <c r="AE80" s="185"/>
      <c r="AF80" s="185"/>
      <c r="AG80" s="185"/>
      <c r="AH80" s="185"/>
      <c r="AI80" s="185"/>
      <c r="AJ80" s="185"/>
      <c r="AK80" s="185"/>
      <c r="AL80" s="185"/>
      <c r="AM80" s="185"/>
      <c r="AN80" s="185"/>
      <c r="AO80" s="185"/>
    </row>
    <row r="81" spans="1:26" ht="15" customHeight="1" x14ac:dyDescent="0.25">
      <c r="A81" s="395"/>
      <c r="B81" s="396"/>
      <c r="C81" s="396"/>
      <c r="D81" s="396"/>
      <c r="E81" s="396"/>
      <c r="F81" s="396"/>
      <c r="G81" s="396"/>
      <c r="H81" s="396"/>
      <c r="I81" s="396"/>
      <c r="J81" s="396"/>
      <c r="K81" s="396"/>
      <c r="L81" s="396"/>
      <c r="M81" s="396"/>
      <c r="N81" s="396"/>
      <c r="O81" s="396"/>
      <c r="P81" s="396"/>
      <c r="Q81" s="396"/>
      <c r="R81" s="396"/>
      <c r="S81" s="396"/>
      <c r="T81" s="396"/>
      <c r="U81" s="396"/>
      <c r="V81" s="396"/>
      <c r="W81" s="396"/>
      <c r="X81" s="396"/>
      <c r="Y81" s="396"/>
      <c r="Z81" s="397"/>
    </row>
    <row r="82" spans="1:26" ht="15" customHeight="1" x14ac:dyDescent="0.25">
      <c r="A82" s="381" t="s">
        <v>64</v>
      </c>
      <c r="B82" s="398" t="s">
        <v>489</v>
      </c>
      <c r="C82" s="386"/>
      <c r="D82" s="386"/>
      <c r="E82" s="386"/>
      <c r="F82" s="386"/>
      <c r="G82" s="386"/>
      <c r="H82" s="386"/>
      <c r="I82" s="386"/>
      <c r="J82" s="386"/>
      <c r="K82" s="386"/>
      <c r="L82" s="386"/>
      <c r="M82" s="386"/>
      <c r="N82" s="386"/>
      <c r="O82" s="386"/>
      <c r="P82" s="386"/>
      <c r="Q82" s="386"/>
      <c r="R82" s="386"/>
      <c r="S82" s="386"/>
      <c r="T82" s="386"/>
      <c r="U82" s="386"/>
      <c r="V82" s="386"/>
      <c r="W82" s="386"/>
      <c r="X82" s="386"/>
      <c r="Y82" s="386"/>
      <c r="Z82" s="386"/>
    </row>
    <row r="83" spans="1:26" ht="15" customHeight="1" x14ac:dyDescent="0.25">
      <c r="A83" s="381"/>
      <c r="B83" s="386"/>
      <c r="C83" s="386"/>
      <c r="D83" s="386"/>
      <c r="E83" s="386"/>
      <c r="F83" s="386"/>
      <c r="G83" s="386"/>
      <c r="H83" s="386"/>
      <c r="I83" s="386"/>
      <c r="J83" s="386"/>
      <c r="K83" s="386"/>
      <c r="L83" s="386"/>
      <c r="M83" s="386"/>
      <c r="N83" s="386"/>
      <c r="O83" s="386"/>
      <c r="P83" s="386"/>
      <c r="Q83" s="386"/>
      <c r="R83" s="386"/>
      <c r="S83" s="386"/>
      <c r="T83" s="386"/>
      <c r="U83" s="386"/>
      <c r="V83" s="386"/>
      <c r="W83" s="386"/>
      <c r="X83" s="386"/>
      <c r="Y83" s="386"/>
      <c r="Z83" s="386"/>
    </row>
    <row r="84" spans="1:26" ht="15" customHeight="1" x14ac:dyDescent="0.25">
      <c r="A84" s="381"/>
      <c r="B84" s="386"/>
      <c r="C84" s="386"/>
      <c r="D84" s="386"/>
      <c r="E84" s="386"/>
      <c r="F84" s="386"/>
      <c r="G84" s="386"/>
      <c r="H84" s="386"/>
      <c r="I84" s="386"/>
      <c r="J84" s="386"/>
      <c r="K84" s="386"/>
      <c r="L84" s="386"/>
      <c r="M84" s="386"/>
      <c r="N84" s="386"/>
      <c r="O84" s="386"/>
      <c r="P84" s="386"/>
      <c r="Q84" s="386"/>
      <c r="R84" s="386"/>
      <c r="S84" s="386"/>
      <c r="T84" s="386"/>
      <c r="U84" s="386"/>
      <c r="V84" s="386"/>
      <c r="W84" s="386"/>
      <c r="X84" s="386"/>
      <c r="Y84" s="386"/>
      <c r="Z84" s="386"/>
    </row>
    <row r="85" spans="1:26" ht="15" customHeight="1" x14ac:dyDescent="0.25">
      <c r="A85" s="381"/>
      <c r="B85" s="386"/>
      <c r="C85" s="386"/>
      <c r="D85" s="386"/>
      <c r="E85" s="386"/>
      <c r="F85" s="386"/>
      <c r="G85" s="386"/>
      <c r="H85" s="386"/>
      <c r="I85" s="386"/>
      <c r="J85" s="386"/>
      <c r="K85" s="386"/>
      <c r="L85" s="386"/>
      <c r="M85" s="386"/>
      <c r="N85" s="386"/>
      <c r="O85" s="386"/>
      <c r="P85" s="386"/>
      <c r="Q85" s="386"/>
      <c r="R85" s="386"/>
      <c r="S85" s="386"/>
      <c r="T85" s="386"/>
      <c r="U85" s="386"/>
      <c r="V85" s="386"/>
      <c r="W85" s="386"/>
      <c r="X85" s="386"/>
      <c r="Y85" s="386"/>
      <c r="Z85" s="386"/>
    </row>
    <row r="86" spans="1:26" ht="15" customHeight="1" x14ac:dyDescent="0.25">
      <c r="A86" s="381"/>
      <c r="B86" s="386"/>
      <c r="C86" s="386"/>
      <c r="D86" s="386"/>
      <c r="E86" s="386"/>
      <c r="F86" s="386"/>
      <c r="G86" s="386"/>
      <c r="H86" s="386"/>
      <c r="I86" s="386"/>
      <c r="J86" s="386"/>
      <c r="K86" s="386"/>
      <c r="L86" s="386"/>
      <c r="M86" s="386"/>
      <c r="N86" s="386"/>
      <c r="O86" s="386"/>
      <c r="P86" s="386"/>
      <c r="Q86" s="386"/>
      <c r="R86" s="386"/>
      <c r="S86" s="386"/>
      <c r="T86" s="386"/>
      <c r="U86" s="386"/>
      <c r="V86" s="386"/>
      <c r="W86" s="386"/>
      <c r="X86" s="386"/>
      <c r="Y86" s="386"/>
      <c r="Z86" s="386"/>
    </row>
    <row r="87" spans="1:26" ht="15" customHeight="1" x14ac:dyDescent="0.25">
      <c r="A87" s="381"/>
      <c r="B87" s="386"/>
      <c r="C87" s="386"/>
      <c r="D87" s="386"/>
      <c r="E87" s="386"/>
      <c r="F87" s="386"/>
      <c r="G87" s="386"/>
      <c r="H87" s="386"/>
      <c r="I87" s="386"/>
      <c r="J87" s="386"/>
      <c r="K87" s="386"/>
      <c r="L87" s="386"/>
      <c r="M87" s="386"/>
      <c r="N87" s="386"/>
      <c r="O87" s="386"/>
      <c r="P87" s="386"/>
      <c r="Q87" s="386"/>
      <c r="R87" s="386"/>
      <c r="S87" s="386"/>
      <c r="T87" s="386"/>
      <c r="U87" s="386"/>
      <c r="V87" s="386"/>
      <c r="W87" s="386"/>
      <c r="X87" s="386"/>
      <c r="Y87" s="386"/>
      <c r="Z87" s="386"/>
    </row>
    <row r="88" spans="1:26" ht="15" customHeight="1" x14ac:dyDescent="0.25">
      <c r="A88" s="381"/>
      <c r="B88" s="386"/>
      <c r="C88" s="386"/>
      <c r="D88" s="386"/>
      <c r="E88" s="386"/>
      <c r="F88" s="386"/>
      <c r="G88" s="386"/>
      <c r="H88" s="386"/>
      <c r="I88" s="386"/>
      <c r="J88" s="386"/>
      <c r="K88" s="386"/>
      <c r="L88" s="386"/>
      <c r="M88" s="386"/>
      <c r="N88" s="386"/>
      <c r="O88" s="386"/>
      <c r="P88" s="386"/>
      <c r="Q88" s="386"/>
      <c r="R88" s="386"/>
      <c r="S88" s="386"/>
      <c r="T88" s="386"/>
      <c r="U88" s="386"/>
      <c r="V88" s="386"/>
      <c r="W88" s="386"/>
      <c r="X88" s="386"/>
      <c r="Y88" s="386"/>
      <c r="Z88" s="386"/>
    </row>
    <row r="89" spans="1:26" ht="14.25" customHeight="1" x14ac:dyDescent="0.25">
      <c r="A89" s="381"/>
      <c r="B89" s="386"/>
      <c r="C89" s="386"/>
      <c r="D89" s="386"/>
      <c r="E89" s="386"/>
      <c r="F89" s="386"/>
      <c r="G89" s="386"/>
      <c r="H89" s="386"/>
      <c r="I89" s="386"/>
      <c r="J89" s="386"/>
      <c r="K89" s="386"/>
      <c r="L89" s="386"/>
      <c r="M89" s="386"/>
      <c r="N89" s="386"/>
      <c r="O89" s="386"/>
      <c r="P89" s="386"/>
      <c r="Q89" s="386"/>
      <c r="R89" s="386"/>
      <c r="S89" s="386"/>
      <c r="T89" s="386"/>
      <c r="U89" s="386"/>
      <c r="V89" s="386"/>
      <c r="W89" s="386"/>
      <c r="X89" s="386"/>
      <c r="Y89" s="386"/>
      <c r="Z89" s="386"/>
    </row>
    <row r="90" spans="1:26" ht="15" customHeight="1" x14ac:dyDescent="0.25">
      <c r="A90" s="381" t="s">
        <v>65</v>
      </c>
      <c r="B90" s="386" t="s">
        <v>490</v>
      </c>
      <c r="C90" s="386"/>
      <c r="D90" s="386"/>
      <c r="E90" s="386"/>
      <c r="F90" s="386"/>
      <c r="G90" s="386"/>
      <c r="H90" s="386"/>
      <c r="I90" s="386"/>
      <c r="J90" s="386"/>
      <c r="K90" s="386"/>
      <c r="L90" s="386"/>
      <c r="M90" s="386"/>
      <c r="N90" s="386"/>
      <c r="O90" s="386"/>
      <c r="P90" s="386"/>
      <c r="Q90" s="386"/>
      <c r="R90" s="386"/>
      <c r="S90" s="386"/>
      <c r="T90" s="386"/>
      <c r="U90" s="386"/>
      <c r="V90" s="386"/>
      <c r="W90" s="386"/>
      <c r="X90" s="386"/>
      <c r="Y90" s="386"/>
      <c r="Z90" s="386"/>
    </row>
    <row r="91" spans="1:26" ht="14.25" customHeight="1" x14ac:dyDescent="0.25">
      <c r="A91" s="381"/>
      <c r="B91" s="386"/>
      <c r="C91" s="386"/>
      <c r="D91" s="386"/>
      <c r="E91" s="386"/>
      <c r="F91" s="386"/>
      <c r="G91" s="386"/>
      <c r="H91" s="386"/>
      <c r="I91" s="386"/>
      <c r="J91" s="386"/>
      <c r="K91" s="386"/>
      <c r="L91" s="386"/>
      <c r="M91" s="386"/>
      <c r="N91" s="386"/>
      <c r="O91" s="386"/>
      <c r="P91" s="386"/>
      <c r="Q91" s="386"/>
      <c r="R91" s="386"/>
      <c r="S91" s="386"/>
      <c r="T91" s="386"/>
      <c r="U91" s="386"/>
      <c r="V91" s="386"/>
      <c r="W91" s="386"/>
      <c r="X91" s="386"/>
      <c r="Y91" s="386"/>
      <c r="Z91" s="386"/>
    </row>
    <row r="92" spans="1:26" ht="15" customHeight="1" x14ac:dyDescent="0.25">
      <c r="A92" s="381"/>
      <c r="B92" s="386"/>
      <c r="C92" s="386"/>
      <c r="D92" s="386"/>
      <c r="E92" s="386"/>
      <c r="F92" s="386"/>
      <c r="G92" s="386"/>
      <c r="H92" s="386"/>
      <c r="I92" s="386"/>
      <c r="J92" s="386"/>
      <c r="K92" s="386"/>
      <c r="L92" s="386"/>
      <c r="M92" s="386"/>
      <c r="N92" s="386"/>
      <c r="O92" s="386"/>
      <c r="P92" s="386"/>
      <c r="Q92" s="386"/>
      <c r="R92" s="386"/>
      <c r="S92" s="386"/>
      <c r="T92" s="386"/>
      <c r="U92" s="386"/>
      <c r="V92" s="386"/>
      <c r="W92" s="386"/>
      <c r="X92" s="386"/>
      <c r="Y92" s="386"/>
      <c r="Z92" s="386"/>
    </row>
    <row r="93" spans="1:26" ht="14.25" customHeight="1" x14ac:dyDescent="0.25">
      <c r="A93" s="381"/>
      <c r="B93" s="386"/>
      <c r="C93" s="386"/>
      <c r="D93" s="386"/>
      <c r="E93" s="386"/>
      <c r="F93" s="386"/>
      <c r="G93" s="386"/>
      <c r="H93" s="386"/>
      <c r="I93" s="386"/>
      <c r="J93" s="386"/>
      <c r="K93" s="386"/>
      <c r="L93" s="386"/>
      <c r="M93" s="386"/>
      <c r="N93" s="386"/>
      <c r="O93" s="386"/>
      <c r="P93" s="386"/>
      <c r="Q93" s="386"/>
      <c r="R93" s="386"/>
      <c r="S93" s="386"/>
      <c r="T93" s="386"/>
      <c r="U93" s="386"/>
      <c r="V93" s="386"/>
      <c r="W93" s="386"/>
      <c r="X93" s="386"/>
      <c r="Y93" s="386"/>
      <c r="Z93" s="386"/>
    </row>
    <row r="94" spans="1:26" ht="15" customHeight="1" x14ac:dyDescent="0.25">
      <c r="A94" s="381" t="s">
        <v>66</v>
      </c>
      <c r="B94" s="386" t="s">
        <v>491</v>
      </c>
      <c r="C94" s="386"/>
      <c r="D94" s="386"/>
      <c r="E94" s="386"/>
      <c r="F94" s="386"/>
      <c r="G94" s="386"/>
      <c r="H94" s="386"/>
      <c r="I94" s="386"/>
      <c r="J94" s="386"/>
      <c r="K94" s="386"/>
      <c r="L94" s="386"/>
      <c r="M94" s="386"/>
      <c r="N94" s="386"/>
      <c r="O94" s="386"/>
      <c r="P94" s="386"/>
      <c r="Q94" s="386"/>
      <c r="R94" s="386"/>
      <c r="S94" s="386"/>
      <c r="T94" s="386"/>
      <c r="U94" s="386"/>
      <c r="V94" s="386"/>
      <c r="W94" s="386"/>
      <c r="X94" s="386"/>
      <c r="Y94" s="386"/>
      <c r="Z94" s="386"/>
    </row>
    <row r="95" spans="1:26" ht="14.25" customHeight="1" x14ac:dyDescent="0.25">
      <c r="A95" s="381"/>
      <c r="B95" s="386"/>
      <c r="C95" s="386"/>
      <c r="D95" s="386"/>
      <c r="E95" s="386"/>
      <c r="F95" s="386"/>
      <c r="G95" s="386"/>
      <c r="H95" s="386"/>
      <c r="I95" s="386"/>
      <c r="J95" s="386"/>
      <c r="K95" s="386"/>
      <c r="L95" s="386"/>
      <c r="M95" s="386"/>
      <c r="N95" s="386"/>
      <c r="O95" s="386"/>
      <c r="P95" s="386"/>
      <c r="Q95" s="386"/>
      <c r="R95" s="386"/>
      <c r="S95" s="386"/>
      <c r="T95" s="386"/>
      <c r="U95" s="386"/>
      <c r="V95" s="386"/>
      <c r="W95" s="386"/>
      <c r="X95" s="386"/>
      <c r="Y95" s="386"/>
      <c r="Z95" s="386"/>
    </row>
    <row r="96" spans="1:26" ht="15" customHeight="1" x14ac:dyDescent="0.25">
      <c r="A96" s="381" t="s">
        <v>67</v>
      </c>
      <c r="B96" s="386" t="s">
        <v>492</v>
      </c>
      <c r="C96" s="386"/>
      <c r="D96" s="386"/>
      <c r="E96" s="386"/>
      <c r="F96" s="386"/>
      <c r="G96" s="386"/>
      <c r="H96" s="386"/>
      <c r="I96" s="386"/>
      <c r="J96" s="386"/>
      <c r="K96" s="386"/>
      <c r="L96" s="386"/>
      <c r="M96" s="386"/>
      <c r="N96" s="386"/>
      <c r="O96" s="386"/>
      <c r="P96" s="386"/>
      <c r="Q96" s="386"/>
      <c r="R96" s="386"/>
      <c r="S96" s="386"/>
      <c r="T96" s="386"/>
      <c r="U96" s="386"/>
      <c r="V96" s="386"/>
      <c r="W96" s="386"/>
      <c r="X96" s="386"/>
      <c r="Y96" s="386"/>
      <c r="Z96" s="386"/>
    </row>
    <row r="97" spans="1:41" ht="15" customHeight="1" x14ac:dyDescent="0.25">
      <c r="A97" s="381"/>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185"/>
      <c r="AB97" s="185"/>
      <c r="AC97" s="185"/>
      <c r="AD97" s="185"/>
      <c r="AE97" s="185"/>
      <c r="AF97" s="185"/>
      <c r="AG97" s="185"/>
      <c r="AH97" s="185"/>
      <c r="AI97" s="185"/>
      <c r="AJ97" s="185"/>
      <c r="AK97" s="185"/>
      <c r="AL97" s="185"/>
      <c r="AM97" s="185"/>
      <c r="AN97" s="185"/>
      <c r="AO97" s="185"/>
    </row>
    <row r="98" spans="1:41" ht="15" customHeight="1" x14ac:dyDescent="0.25">
      <c r="A98" s="381" t="s">
        <v>68</v>
      </c>
      <c r="B98" s="386" t="s">
        <v>493</v>
      </c>
      <c r="C98" s="386"/>
      <c r="D98" s="386"/>
      <c r="E98" s="386"/>
      <c r="F98" s="386"/>
      <c r="G98" s="386"/>
      <c r="H98" s="386"/>
      <c r="I98" s="386"/>
      <c r="J98" s="386"/>
      <c r="K98" s="386"/>
      <c r="L98" s="386"/>
      <c r="M98" s="386"/>
      <c r="N98" s="386"/>
      <c r="O98" s="386"/>
      <c r="P98" s="386"/>
      <c r="Q98" s="386"/>
      <c r="R98" s="386"/>
      <c r="S98" s="386"/>
      <c r="T98" s="386"/>
      <c r="U98" s="386"/>
      <c r="V98" s="386"/>
      <c r="W98" s="386"/>
      <c r="X98" s="386"/>
      <c r="Y98" s="386"/>
      <c r="Z98" s="386"/>
      <c r="AA98" s="185"/>
      <c r="AB98" s="185"/>
      <c r="AC98" s="185"/>
      <c r="AD98" s="185"/>
      <c r="AE98" s="185"/>
      <c r="AF98" s="185"/>
      <c r="AG98" s="185"/>
      <c r="AH98" s="185"/>
      <c r="AI98" s="185"/>
      <c r="AJ98" s="185"/>
      <c r="AK98" s="185"/>
      <c r="AL98" s="185"/>
      <c r="AM98" s="185"/>
      <c r="AN98" s="185"/>
      <c r="AO98" s="185"/>
    </row>
    <row r="99" spans="1:41" ht="15" customHeight="1" x14ac:dyDescent="0.25">
      <c r="A99" s="381"/>
      <c r="B99" s="386"/>
      <c r="C99" s="386"/>
      <c r="D99" s="386"/>
      <c r="E99" s="386"/>
      <c r="F99" s="386"/>
      <c r="G99" s="386"/>
      <c r="H99" s="386"/>
      <c r="I99" s="386"/>
      <c r="J99" s="386"/>
      <c r="K99" s="386"/>
      <c r="L99" s="386"/>
      <c r="M99" s="386"/>
      <c r="N99" s="386"/>
      <c r="O99" s="386"/>
      <c r="P99" s="386"/>
      <c r="Q99" s="386"/>
      <c r="R99" s="386"/>
      <c r="S99" s="386"/>
      <c r="T99" s="386"/>
      <c r="U99" s="386"/>
      <c r="V99" s="386"/>
      <c r="W99" s="386"/>
      <c r="X99" s="386"/>
      <c r="Y99" s="386"/>
      <c r="Z99" s="386"/>
      <c r="AA99" s="185"/>
      <c r="AB99" s="185"/>
      <c r="AC99" s="185"/>
      <c r="AD99" s="185"/>
      <c r="AE99" s="185"/>
      <c r="AF99" s="185"/>
      <c r="AG99" s="185"/>
      <c r="AH99" s="185"/>
      <c r="AI99" s="185"/>
      <c r="AJ99" s="185"/>
      <c r="AK99" s="185"/>
      <c r="AL99" s="185"/>
      <c r="AM99" s="185"/>
      <c r="AN99" s="185"/>
      <c r="AO99" s="185"/>
    </row>
    <row r="100" spans="1:41" ht="15" customHeight="1" x14ac:dyDescent="0.25">
      <c r="A100" s="381" t="s">
        <v>69</v>
      </c>
      <c r="B100" s="386" t="s">
        <v>92</v>
      </c>
      <c r="C100" s="386"/>
      <c r="D100" s="386"/>
      <c r="E100" s="386"/>
      <c r="F100" s="386"/>
      <c r="G100" s="386"/>
      <c r="H100" s="386"/>
      <c r="I100" s="386"/>
      <c r="J100" s="386"/>
      <c r="K100" s="386"/>
      <c r="L100" s="386"/>
      <c r="M100" s="386"/>
      <c r="N100" s="386"/>
      <c r="O100" s="386"/>
      <c r="P100" s="386"/>
      <c r="Q100" s="386"/>
      <c r="R100" s="386"/>
      <c r="S100" s="386"/>
      <c r="T100" s="386"/>
      <c r="U100" s="386"/>
      <c r="V100" s="386"/>
      <c r="W100" s="386"/>
      <c r="X100" s="386"/>
      <c r="Y100" s="386"/>
      <c r="Z100" s="386"/>
      <c r="AA100" s="185"/>
      <c r="AB100" s="185"/>
      <c r="AC100" s="185"/>
      <c r="AD100" s="185"/>
      <c r="AE100" s="185"/>
      <c r="AF100" s="185"/>
      <c r="AG100" s="185"/>
      <c r="AH100" s="185"/>
      <c r="AI100" s="185"/>
      <c r="AJ100" s="185"/>
      <c r="AK100" s="185"/>
      <c r="AL100" s="185"/>
      <c r="AM100" s="185"/>
      <c r="AN100" s="185"/>
      <c r="AO100" s="185"/>
    </row>
    <row r="101" spans="1:41" ht="14.25" customHeight="1" x14ac:dyDescent="0.25">
      <c r="A101" s="381"/>
      <c r="B101" s="386"/>
      <c r="C101" s="386"/>
      <c r="D101" s="386"/>
      <c r="E101" s="386"/>
      <c r="F101" s="386"/>
      <c r="G101" s="386"/>
      <c r="H101" s="386"/>
      <c r="I101" s="386"/>
      <c r="J101" s="386"/>
      <c r="K101" s="386"/>
      <c r="L101" s="386"/>
      <c r="M101" s="386"/>
      <c r="N101" s="386"/>
      <c r="O101" s="386"/>
      <c r="P101" s="386"/>
      <c r="Q101" s="386"/>
      <c r="R101" s="386"/>
      <c r="S101" s="386"/>
      <c r="T101" s="386"/>
      <c r="U101" s="386"/>
      <c r="V101" s="386"/>
      <c r="W101" s="386"/>
      <c r="X101" s="386"/>
      <c r="Y101" s="386"/>
      <c r="Z101" s="386"/>
      <c r="AA101" s="185"/>
      <c r="AB101" s="185"/>
      <c r="AC101" s="185"/>
      <c r="AD101" s="185"/>
      <c r="AE101" s="185"/>
      <c r="AF101" s="185"/>
      <c r="AG101" s="185"/>
      <c r="AH101" s="185"/>
      <c r="AI101" s="185"/>
      <c r="AJ101" s="185"/>
      <c r="AK101" s="185"/>
      <c r="AL101" s="185"/>
      <c r="AM101" s="185"/>
      <c r="AN101" s="185"/>
      <c r="AO101" s="185"/>
    </row>
    <row r="102" spans="1:41" ht="14.25" customHeight="1" x14ac:dyDescent="0.25">
      <c r="A102" s="381" t="s">
        <v>70</v>
      </c>
      <c r="B102" s="398" t="s">
        <v>93</v>
      </c>
      <c r="C102" s="398"/>
      <c r="D102" s="398"/>
      <c r="E102" s="398"/>
      <c r="F102" s="398"/>
      <c r="G102" s="398"/>
      <c r="H102" s="398"/>
      <c r="I102" s="398"/>
      <c r="J102" s="398"/>
      <c r="K102" s="398"/>
      <c r="L102" s="398"/>
      <c r="M102" s="398"/>
      <c r="N102" s="398"/>
      <c r="O102" s="398"/>
      <c r="P102" s="398"/>
      <c r="Q102" s="398"/>
      <c r="R102" s="398"/>
      <c r="S102" s="398"/>
      <c r="T102" s="398"/>
      <c r="U102" s="398"/>
      <c r="V102" s="398"/>
      <c r="W102" s="398"/>
      <c r="X102" s="398"/>
      <c r="Y102" s="398"/>
      <c r="Z102" s="398"/>
      <c r="AA102" s="185"/>
      <c r="AB102" s="185"/>
      <c r="AC102" s="185"/>
      <c r="AD102" s="185"/>
      <c r="AE102" s="185"/>
      <c r="AF102" s="185"/>
      <c r="AG102" s="185"/>
      <c r="AH102" s="185"/>
      <c r="AI102" s="185"/>
      <c r="AJ102" s="185"/>
      <c r="AK102" s="185"/>
      <c r="AL102" s="185"/>
      <c r="AM102" s="185"/>
      <c r="AN102" s="185"/>
      <c r="AO102" s="185"/>
    </row>
    <row r="103" spans="1:41" ht="15" customHeight="1" x14ac:dyDescent="0.25">
      <c r="A103" s="381"/>
      <c r="B103" s="398"/>
      <c r="C103" s="398"/>
      <c r="D103" s="398"/>
      <c r="E103" s="398"/>
      <c r="F103" s="398"/>
      <c r="G103" s="398"/>
      <c r="H103" s="398"/>
      <c r="I103" s="398"/>
      <c r="J103" s="398"/>
      <c r="K103" s="398"/>
      <c r="L103" s="398"/>
      <c r="M103" s="398"/>
      <c r="N103" s="398"/>
      <c r="O103" s="398"/>
      <c r="P103" s="398"/>
      <c r="Q103" s="398"/>
      <c r="R103" s="398"/>
      <c r="S103" s="398"/>
      <c r="T103" s="398"/>
      <c r="U103" s="398"/>
      <c r="V103" s="398"/>
      <c r="W103" s="398"/>
      <c r="X103" s="398"/>
      <c r="Y103" s="398"/>
      <c r="Z103" s="398"/>
      <c r="AA103" s="185"/>
      <c r="AB103" s="185"/>
      <c r="AC103" s="185"/>
      <c r="AD103" s="185"/>
      <c r="AE103" s="185"/>
      <c r="AF103" s="185"/>
      <c r="AG103" s="185"/>
      <c r="AH103" s="185"/>
      <c r="AI103" s="185"/>
      <c r="AJ103" s="185"/>
      <c r="AK103" s="185"/>
      <c r="AL103" s="185"/>
      <c r="AM103" s="185"/>
      <c r="AN103" s="185"/>
      <c r="AO103" s="185"/>
    </row>
    <row r="104" spans="1:41" ht="15.75" customHeight="1" x14ac:dyDescent="0.25">
      <c r="A104" s="381"/>
      <c r="B104" s="398"/>
      <c r="C104" s="398"/>
      <c r="D104" s="398"/>
      <c r="E104" s="398"/>
      <c r="F104" s="398"/>
      <c r="G104" s="398"/>
      <c r="H104" s="398"/>
      <c r="I104" s="398"/>
      <c r="J104" s="398"/>
      <c r="K104" s="398"/>
      <c r="L104" s="398"/>
      <c r="M104" s="398"/>
      <c r="N104" s="398"/>
      <c r="O104" s="398"/>
      <c r="P104" s="398"/>
      <c r="Q104" s="398"/>
      <c r="R104" s="398"/>
      <c r="S104" s="398"/>
      <c r="T104" s="398"/>
      <c r="U104" s="398"/>
      <c r="V104" s="398"/>
      <c r="W104" s="398"/>
      <c r="X104" s="398"/>
      <c r="Y104" s="398"/>
      <c r="Z104" s="398"/>
      <c r="AA104" s="185"/>
      <c r="AB104" s="185"/>
      <c r="AC104" s="185"/>
      <c r="AD104" s="185"/>
      <c r="AE104" s="185"/>
      <c r="AF104" s="185"/>
      <c r="AG104" s="185"/>
      <c r="AH104" s="185"/>
      <c r="AI104" s="185"/>
      <c r="AJ104" s="185"/>
      <c r="AK104" s="185"/>
      <c r="AL104" s="185"/>
      <c r="AM104" s="185"/>
      <c r="AN104" s="185"/>
      <c r="AO104" s="185"/>
    </row>
    <row r="105" spans="1:41" ht="15.75" customHeight="1" x14ac:dyDescent="0.25">
      <c r="A105" s="381" t="s">
        <v>71</v>
      </c>
      <c r="B105" s="414" t="s">
        <v>94</v>
      </c>
      <c r="C105" s="414"/>
      <c r="D105" s="414"/>
      <c r="E105" s="414"/>
      <c r="F105" s="414"/>
      <c r="G105" s="414"/>
      <c r="H105" s="414"/>
      <c r="I105" s="414"/>
      <c r="J105" s="414"/>
      <c r="K105" s="414"/>
      <c r="L105" s="414"/>
      <c r="M105" s="414"/>
      <c r="N105" s="414"/>
      <c r="O105" s="414"/>
      <c r="P105" s="414"/>
      <c r="Q105" s="414"/>
      <c r="R105" s="414"/>
      <c r="S105" s="414"/>
      <c r="T105" s="414"/>
      <c r="U105" s="414"/>
      <c r="V105" s="414"/>
      <c r="W105" s="414"/>
      <c r="X105" s="414"/>
      <c r="Y105" s="414"/>
      <c r="Z105" s="414"/>
      <c r="AA105" s="185"/>
      <c r="AB105" s="185"/>
      <c r="AC105" s="185"/>
      <c r="AD105" s="185"/>
      <c r="AE105" s="185"/>
      <c r="AF105" s="185"/>
      <c r="AG105" s="185"/>
      <c r="AH105" s="185"/>
      <c r="AI105" s="185"/>
      <c r="AJ105" s="185"/>
      <c r="AK105" s="185"/>
      <c r="AL105" s="185"/>
      <c r="AM105" s="185"/>
      <c r="AN105" s="185"/>
      <c r="AO105" s="185"/>
    </row>
    <row r="106" spans="1:41" ht="15" customHeight="1" x14ac:dyDescent="0.25">
      <c r="A106" s="381"/>
      <c r="B106" s="415"/>
      <c r="C106" s="415"/>
      <c r="D106" s="415"/>
      <c r="E106" s="415"/>
      <c r="F106" s="415"/>
      <c r="G106" s="415"/>
      <c r="H106" s="415"/>
      <c r="I106" s="415"/>
      <c r="J106" s="415"/>
      <c r="K106" s="415"/>
      <c r="L106" s="415"/>
      <c r="M106" s="415"/>
      <c r="N106" s="415"/>
      <c r="O106" s="415"/>
      <c r="P106" s="415"/>
      <c r="Q106" s="415"/>
      <c r="R106" s="415"/>
      <c r="S106" s="415"/>
      <c r="T106" s="415"/>
      <c r="U106" s="415"/>
      <c r="V106" s="415"/>
      <c r="W106" s="415"/>
      <c r="X106" s="415"/>
      <c r="Y106" s="415"/>
      <c r="Z106" s="415"/>
      <c r="AA106" s="185"/>
      <c r="AB106" s="185"/>
      <c r="AC106" s="185"/>
      <c r="AD106" s="185"/>
      <c r="AE106" s="185"/>
      <c r="AF106" s="185"/>
      <c r="AG106" s="185"/>
      <c r="AH106" s="185"/>
      <c r="AI106" s="185"/>
      <c r="AJ106" s="185"/>
      <c r="AK106" s="185"/>
      <c r="AL106" s="185"/>
      <c r="AM106" s="185"/>
      <c r="AN106" s="185"/>
      <c r="AO106" s="185"/>
    </row>
    <row r="107" spans="1:41" ht="15" customHeight="1" x14ac:dyDescent="0.25">
      <c r="A107" s="381"/>
      <c r="B107" s="416"/>
      <c r="C107" s="416"/>
      <c r="D107" s="416"/>
      <c r="E107" s="416"/>
      <c r="F107" s="416"/>
      <c r="G107" s="416"/>
      <c r="H107" s="416"/>
      <c r="I107" s="416"/>
      <c r="J107" s="416"/>
      <c r="K107" s="416"/>
      <c r="L107" s="416"/>
      <c r="M107" s="416"/>
      <c r="N107" s="416"/>
      <c r="O107" s="416"/>
      <c r="P107" s="416"/>
      <c r="Q107" s="416"/>
      <c r="R107" s="416"/>
      <c r="S107" s="416"/>
      <c r="T107" s="416"/>
      <c r="U107" s="416"/>
      <c r="V107" s="416"/>
      <c r="W107" s="416"/>
      <c r="X107" s="416"/>
      <c r="Y107" s="416"/>
      <c r="Z107" s="416"/>
      <c r="AA107" s="185"/>
      <c r="AB107" s="185"/>
      <c r="AC107" s="185"/>
      <c r="AD107" s="185"/>
      <c r="AE107" s="185"/>
      <c r="AF107" s="185"/>
      <c r="AG107" s="185"/>
      <c r="AH107" s="185"/>
      <c r="AI107" s="185"/>
      <c r="AJ107" s="185"/>
      <c r="AK107" s="185"/>
      <c r="AL107" s="185"/>
      <c r="AM107" s="185"/>
      <c r="AN107" s="185"/>
      <c r="AO107" s="185"/>
    </row>
    <row r="108" spans="1:41" ht="15" customHeight="1" x14ac:dyDescent="0.35">
      <c r="A108" s="381" t="s">
        <v>73</v>
      </c>
      <c r="B108" s="383" t="s">
        <v>494</v>
      </c>
      <c r="C108" s="383"/>
      <c r="D108" s="383"/>
      <c r="E108" s="383"/>
      <c r="F108" s="383"/>
      <c r="G108" s="383"/>
      <c r="H108" s="383"/>
      <c r="I108" s="383"/>
      <c r="J108" s="383"/>
      <c r="K108" s="383"/>
      <c r="L108" s="383"/>
      <c r="M108" s="383"/>
      <c r="N108" s="383"/>
      <c r="O108" s="383"/>
      <c r="P108" s="383"/>
      <c r="Q108" s="383"/>
      <c r="R108" s="383"/>
      <c r="S108" s="383"/>
      <c r="T108" s="383"/>
      <c r="U108" s="383"/>
      <c r="V108" s="383"/>
      <c r="W108" s="383"/>
      <c r="X108" s="383"/>
      <c r="Y108" s="383"/>
      <c r="Z108" s="383"/>
      <c r="AA108" s="185"/>
      <c r="AB108" s="185"/>
      <c r="AC108" s="185"/>
      <c r="AD108" s="187"/>
      <c r="AE108" s="187"/>
      <c r="AF108" s="187"/>
      <c r="AG108" s="187"/>
      <c r="AH108" s="187"/>
      <c r="AI108" s="187"/>
      <c r="AJ108" s="187"/>
      <c r="AK108" s="187"/>
      <c r="AL108" s="187"/>
      <c r="AM108" s="187"/>
      <c r="AN108" s="187"/>
      <c r="AO108" s="187"/>
    </row>
    <row r="109" spans="1:41" ht="15" customHeight="1" x14ac:dyDescent="0.25">
      <c r="A109" s="382"/>
      <c r="B109" s="384"/>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185"/>
      <c r="AB109" s="185"/>
      <c r="AC109" s="185"/>
      <c r="AD109" s="185"/>
      <c r="AE109" s="185"/>
      <c r="AF109" s="185"/>
      <c r="AG109" s="185"/>
      <c r="AH109" s="185"/>
      <c r="AI109" s="185"/>
      <c r="AJ109" s="185"/>
      <c r="AK109" s="185"/>
      <c r="AL109" s="185"/>
      <c r="AM109" s="185"/>
      <c r="AN109" s="185"/>
      <c r="AO109" s="185"/>
    </row>
    <row r="110" spans="1:41" x14ac:dyDescent="0.25">
      <c r="A110" s="385"/>
      <c r="B110" s="385"/>
      <c r="C110" s="385"/>
      <c r="D110" s="385"/>
      <c r="E110" s="385"/>
      <c r="F110" s="385"/>
      <c r="G110" s="385"/>
      <c r="H110" s="385"/>
      <c r="I110" s="385"/>
      <c r="J110" s="385"/>
      <c r="K110" s="385"/>
      <c r="L110" s="385"/>
      <c r="M110" s="385"/>
      <c r="N110" s="385"/>
      <c r="O110" s="385"/>
      <c r="P110" s="385"/>
      <c r="Q110" s="385"/>
      <c r="R110" s="385"/>
      <c r="S110" s="385"/>
      <c r="T110" s="385"/>
      <c r="U110" s="385"/>
      <c r="V110" s="385"/>
      <c r="W110" s="385"/>
      <c r="X110" s="385"/>
      <c r="Y110" s="385"/>
      <c r="Z110" s="385"/>
      <c r="AA110" s="185"/>
      <c r="AB110" s="185"/>
      <c r="AC110" s="185"/>
      <c r="AD110" s="185"/>
      <c r="AE110" s="185"/>
      <c r="AF110" s="185"/>
      <c r="AG110" s="185"/>
      <c r="AH110" s="185"/>
      <c r="AI110" s="185"/>
      <c r="AJ110" s="185"/>
      <c r="AK110" s="185"/>
      <c r="AL110" s="185"/>
      <c r="AM110" s="185"/>
      <c r="AN110" s="185"/>
      <c r="AO110" s="185"/>
    </row>
  </sheetData>
  <sheetProtection algorithmName="SHA-512" hashValue="S7Gs78SDY14pWvj8HDFUjBiq5Ic1CTupBAPWbkreK/qkrOOd5gfzJSmMC7ImBsU+PU6HrN3pT5HjwExKij2X/Q==" saltValue="vc5DPw/6WUlbB0vZYhzc8Q==" spinCount="100000" sheet="1" objects="1" scenarios="1"/>
  <mergeCells count="94">
    <mergeCell ref="A105:A107"/>
    <mergeCell ref="B105:Z107"/>
    <mergeCell ref="A98:A99"/>
    <mergeCell ref="B98:Z99"/>
    <mergeCell ref="A100:A101"/>
    <mergeCell ref="B100:Z101"/>
    <mergeCell ref="A102:A104"/>
    <mergeCell ref="B102:Z104"/>
    <mergeCell ref="A90:A93"/>
    <mergeCell ref="B90:Z93"/>
    <mergeCell ref="A94:A95"/>
    <mergeCell ref="B94:Z95"/>
    <mergeCell ref="A96:A97"/>
    <mergeCell ref="B96:Z97"/>
    <mergeCell ref="B69:Z70"/>
    <mergeCell ref="A65:A66"/>
    <mergeCell ref="B65:Z66"/>
    <mergeCell ref="A67:A68"/>
    <mergeCell ref="B67:Z68"/>
    <mergeCell ref="A7:A8"/>
    <mergeCell ref="B7:Z8"/>
    <mergeCell ref="A9:A10"/>
    <mergeCell ref="B9:Z10"/>
    <mergeCell ref="A11:A12"/>
    <mergeCell ref="B11:Z12"/>
    <mergeCell ref="A1:Z1"/>
    <mergeCell ref="A2:Z2"/>
    <mergeCell ref="A3:Z4"/>
    <mergeCell ref="A5:A6"/>
    <mergeCell ref="B5:Z6"/>
    <mergeCell ref="A42:A44"/>
    <mergeCell ref="B42:Z44"/>
    <mergeCell ref="A45:A46"/>
    <mergeCell ref="B45:Z46"/>
    <mergeCell ref="A13:A14"/>
    <mergeCell ref="B13:Z14"/>
    <mergeCell ref="B38:Z39"/>
    <mergeCell ref="A36:A37"/>
    <mergeCell ref="A38:A39"/>
    <mergeCell ref="A40:A41"/>
    <mergeCell ref="B40:Z41"/>
    <mergeCell ref="A34:A35"/>
    <mergeCell ref="A32:A33"/>
    <mergeCell ref="B32:Z33"/>
    <mergeCell ref="B34:Z35"/>
    <mergeCell ref="B36:Z37"/>
    <mergeCell ref="B47:Z48"/>
    <mergeCell ref="B76:Z77"/>
    <mergeCell ref="A78:Z78"/>
    <mergeCell ref="A79:Z79"/>
    <mergeCell ref="A49:A50"/>
    <mergeCell ref="B49:Z50"/>
    <mergeCell ref="A51:Z51"/>
    <mergeCell ref="A52:Z52"/>
    <mergeCell ref="A53:Z54"/>
    <mergeCell ref="A55:A57"/>
    <mergeCell ref="B55:Z57"/>
    <mergeCell ref="A58:A59"/>
    <mergeCell ref="B58:Z59"/>
    <mergeCell ref="A60:A64"/>
    <mergeCell ref="B60:Z64"/>
    <mergeCell ref="A69:A70"/>
    <mergeCell ref="A80:Z81"/>
    <mergeCell ref="A82:A89"/>
    <mergeCell ref="B82:Z89"/>
    <mergeCell ref="A15:A16"/>
    <mergeCell ref="B15:Z16"/>
    <mergeCell ref="A17:A18"/>
    <mergeCell ref="B17:Z18"/>
    <mergeCell ref="A19:A20"/>
    <mergeCell ref="B19:Z20"/>
    <mergeCell ref="A21:A22"/>
    <mergeCell ref="B21:Z21"/>
    <mergeCell ref="C22:Z22"/>
    <mergeCell ref="A23:A24"/>
    <mergeCell ref="B23:Z23"/>
    <mergeCell ref="C24:Y24"/>
    <mergeCell ref="A47:A48"/>
    <mergeCell ref="A108:A109"/>
    <mergeCell ref="B108:Z109"/>
    <mergeCell ref="A110:Z110"/>
    <mergeCell ref="A25:A26"/>
    <mergeCell ref="B25:Z26"/>
    <mergeCell ref="A27:A31"/>
    <mergeCell ref="B27:Z27"/>
    <mergeCell ref="C28:Z28"/>
    <mergeCell ref="C29:Z29"/>
    <mergeCell ref="C30:Z30"/>
    <mergeCell ref="B31:Z31"/>
    <mergeCell ref="A71:A73"/>
    <mergeCell ref="B71:Z73"/>
    <mergeCell ref="A74:A75"/>
    <mergeCell ref="B74:Z75"/>
    <mergeCell ref="A76:A77"/>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C61DD-8FA6-47D2-A3AE-F06BB5ED1146}">
  <sheetPr>
    <tabColor rgb="FF00B0F0"/>
  </sheetPr>
  <dimension ref="A1:AL118"/>
  <sheetViews>
    <sheetView showGridLines="0" topLeftCell="I57" zoomScaleNormal="100" zoomScaleSheetLayoutView="85" workbookViewId="0">
      <selection activeCell="P71" sqref="P71:R71"/>
    </sheetView>
  </sheetViews>
  <sheetFormatPr defaultColWidth="10.6328125" defaultRowHeight="13.8" x14ac:dyDescent="0.25"/>
  <cols>
    <col min="1" max="8" width="6.36328125" style="196" customWidth="1"/>
    <col min="9" max="15" width="6.54296875" style="196" customWidth="1"/>
    <col min="16" max="38" width="6.81640625" style="196" customWidth="1"/>
    <col min="39" max="16384" width="10.6328125" style="196"/>
  </cols>
  <sheetData>
    <row r="1" spans="1:31" ht="15" x14ac:dyDescent="0.25">
      <c r="A1" s="432" t="s">
        <v>95</v>
      </c>
      <c r="B1" s="432"/>
      <c r="C1" s="432"/>
      <c r="D1" s="432"/>
      <c r="E1" s="432"/>
      <c r="F1" s="432"/>
      <c r="G1" s="432"/>
      <c r="H1" s="486"/>
      <c r="I1" s="432" t="s">
        <v>96</v>
      </c>
      <c r="J1" s="432"/>
      <c r="K1" s="432"/>
      <c r="L1" s="432"/>
      <c r="M1" s="432"/>
      <c r="N1" s="432"/>
      <c r="O1" s="432"/>
      <c r="P1" s="432"/>
      <c r="Q1" s="432"/>
      <c r="R1" s="432"/>
      <c r="S1" s="432"/>
      <c r="T1" s="432"/>
      <c r="U1" s="432"/>
      <c r="V1" s="432"/>
      <c r="W1" s="432"/>
      <c r="X1" s="432"/>
      <c r="Y1" s="432"/>
      <c r="Z1" s="432"/>
      <c r="AA1" s="432"/>
      <c r="AB1" s="432"/>
      <c r="AC1" s="432"/>
      <c r="AD1" s="198"/>
      <c r="AE1" s="198"/>
    </row>
    <row r="2" spans="1:31" ht="15" customHeight="1" x14ac:dyDescent="0.25">
      <c r="A2" s="423" t="s">
        <v>520</v>
      </c>
      <c r="B2" s="423"/>
      <c r="C2" s="423"/>
      <c r="D2" s="423"/>
      <c r="E2" s="423"/>
      <c r="F2" s="423"/>
      <c r="G2" s="423"/>
      <c r="H2" s="486"/>
      <c r="I2" s="532" t="s">
        <v>97</v>
      </c>
      <c r="J2" s="532"/>
      <c r="K2" s="532"/>
      <c r="L2" s="532"/>
      <c r="M2" s="532"/>
      <c r="N2" s="532"/>
      <c r="O2" s="199"/>
      <c r="P2" s="200" t="s">
        <v>98</v>
      </c>
      <c r="Q2" s="201"/>
      <c r="R2" s="201"/>
      <c r="S2" s="201"/>
      <c r="T2" s="201"/>
      <c r="U2" s="201"/>
      <c r="V2" s="201"/>
      <c r="W2" s="201"/>
      <c r="X2" s="202" t="s">
        <v>99</v>
      </c>
      <c r="Y2" s="203"/>
      <c r="Z2" s="487" t="s">
        <v>100</v>
      </c>
      <c r="AA2" s="488"/>
      <c r="AB2" s="489" t="s">
        <v>101</v>
      </c>
      <c r="AC2" s="490"/>
      <c r="AD2" s="490"/>
      <c r="AE2" s="490"/>
    </row>
    <row r="3" spans="1:31" ht="15" customHeight="1" x14ac:dyDescent="0.25">
      <c r="A3" s="423"/>
      <c r="B3" s="423"/>
      <c r="C3" s="423"/>
      <c r="D3" s="423"/>
      <c r="E3" s="423"/>
      <c r="F3" s="423"/>
      <c r="G3" s="423"/>
      <c r="H3" s="486"/>
      <c r="I3" s="532"/>
      <c r="J3" s="532"/>
      <c r="K3" s="532"/>
      <c r="L3" s="532"/>
      <c r="M3" s="532"/>
      <c r="N3" s="532"/>
      <c r="O3" s="199"/>
      <c r="P3" s="200"/>
      <c r="Q3" s="201"/>
      <c r="R3" s="201"/>
      <c r="S3" s="201"/>
      <c r="T3" s="201"/>
      <c r="U3" s="201"/>
      <c r="V3" s="201"/>
      <c r="W3" s="201"/>
      <c r="X3" s="200"/>
      <c r="Y3" s="201"/>
      <c r="Z3" s="487"/>
      <c r="AA3" s="488"/>
      <c r="AB3" s="489"/>
      <c r="AC3" s="490"/>
      <c r="AD3" s="490"/>
      <c r="AE3" s="490"/>
    </row>
    <row r="4" spans="1:31" ht="15" customHeight="1" x14ac:dyDescent="0.25">
      <c r="A4" s="423"/>
      <c r="B4" s="423"/>
      <c r="C4" s="423"/>
      <c r="D4" s="423"/>
      <c r="E4" s="423"/>
      <c r="F4" s="423"/>
      <c r="G4" s="423"/>
      <c r="H4" s="486"/>
      <c r="I4" s="532"/>
      <c r="J4" s="532"/>
      <c r="K4" s="532"/>
      <c r="L4" s="532"/>
      <c r="M4" s="532"/>
      <c r="N4" s="532"/>
      <c r="O4" s="199"/>
      <c r="P4" s="491">
        <v>5307</v>
      </c>
      <c r="Q4" s="522"/>
      <c r="R4" s="522">
        <v>5310</v>
      </c>
      <c r="S4" s="522"/>
      <c r="T4" s="522">
        <v>5337</v>
      </c>
      <c r="U4" s="522"/>
      <c r="V4" s="522">
        <v>5339</v>
      </c>
      <c r="W4" s="492"/>
      <c r="X4" s="491">
        <v>5307</v>
      </c>
      <c r="Y4" s="492"/>
      <c r="Z4" s="491">
        <v>5307</v>
      </c>
      <c r="AA4" s="492"/>
      <c r="AB4" s="489"/>
      <c r="AC4" s="490"/>
      <c r="AD4" s="490"/>
      <c r="AE4" s="490"/>
    </row>
    <row r="5" spans="1:31" ht="15" customHeight="1" x14ac:dyDescent="0.25">
      <c r="A5" s="423"/>
      <c r="B5" s="423"/>
      <c r="C5" s="423"/>
      <c r="D5" s="423"/>
      <c r="E5" s="423"/>
      <c r="F5" s="423"/>
      <c r="G5" s="423"/>
      <c r="H5" s="486"/>
      <c r="I5" s="204">
        <v>2027</v>
      </c>
      <c r="J5" s="204"/>
      <c r="K5" s="204"/>
      <c r="L5" s="204"/>
      <c r="M5" s="204"/>
      <c r="N5" s="204"/>
      <c r="O5" s="204"/>
      <c r="P5" s="204"/>
      <c r="Q5" s="204"/>
      <c r="R5" s="204"/>
      <c r="S5" s="204"/>
      <c r="T5" s="204"/>
      <c r="U5" s="204"/>
      <c r="V5" s="204"/>
      <c r="W5" s="204"/>
      <c r="X5" s="204"/>
      <c r="Y5" s="204"/>
      <c r="Z5" s="204"/>
      <c r="AA5" s="205"/>
      <c r="AB5" s="489"/>
      <c r="AC5" s="490"/>
      <c r="AD5" s="490"/>
      <c r="AE5" s="490"/>
    </row>
    <row r="6" spans="1:31" ht="15" customHeight="1" x14ac:dyDescent="0.25">
      <c r="A6" s="423"/>
      <c r="B6" s="423"/>
      <c r="C6" s="423"/>
      <c r="D6" s="423"/>
      <c r="E6" s="423"/>
      <c r="F6" s="423"/>
      <c r="G6" s="423"/>
      <c r="H6" s="486"/>
      <c r="I6" s="480" t="s">
        <v>102</v>
      </c>
      <c r="J6" s="480"/>
      <c r="K6" s="480"/>
      <c r="L6" s="480"/>
      <c r="M6" s="480"/>
      <c r="N6" s="206"/>
      <c r="O6" s="206"/>
      <c r="P6" s="485">
        <v>11757206</v>
      </c>
      <c r="Q6" s="485"/>
      <c r="R6" s="485">
        <v>641223</v>
      </c>
      <c r="S6" s="485"/>
      <c r="T6" s="485">
        <v>20826882</v>
      </c>
      <c r="U6" s="485"/>
      <c r="V6" s="485">
        <v>431936</v>
      </c>
      <c r="W6" s="482"/>
      <c r="X6" s="481">
        <v>2729923</v>
      </c>
      <c r="Y6" s="482"/>
      <c r="Z6" s="481">
        <v>951324</v>
      </c>
      <c r="AA6" s="482"/>
      <c r="AB6" s="489"/>
      <c r="AC6" s="490"/>
      <c r="AD6" s="490"/>
      <c r="AE6" s="490"/>
    </row>
    <row r="7" spans="1:31" ht="15" customHeight="1" x14ac:dyDescent="0.25">
      <c r="A7" s="423"/>
      <c r="B7" s="423"/>
      <c r="C7" s="423"/>
      <c r="D7" s="423"/>
      <c r="E7" s="423"/>
      <c r="F7" s="423"/>
      <c r="G7" s="423"/>
      <c r="H7" s="486"/>
      <c r="I7" s="480" t="s">
        <v>521</v>
      </c>
      <c r="J7" s="480"/>
      <c r="K7" s="480"/>
      <c r="L7" s="480"/>
      <c r="M7" s="480"/>
      <c r="N7" s="206"/>
      <c r="O7" s="206"/>
      <c r="P7" s="485">
        <f>P6</f>
        <v>11757206</v>
      </c>
      <c r="Q7" s="485"/>
      <c r="R7" s="485">
        <f t="shared" ref="R7" si="0">R6</f>
        <v>641223</v>
      </c>
      <c r="S7" s="485"/>
      <c r="T7" s="485">
        <f t="shared" ref="T7" si="1">T6</f>
        <v>20826882</v>
      </c>
      <c r="U7" s="485"/>
      <c r="V7" s="485">
        <f t="shared" ref="V7" si="2">V6</f>
        <v>431936</v>
      </c>
      <c r="W7" s="485"/>
      <c r="X7" s="481">
        <f>X6</f>
        <v>2729923</v>
      </c>
      <c r="Y7" s="482"/>
      <c r="Z7" s="481">
        <f>Z6</f>
        <v>951324</v>
      </c>
      <c r="AA7" s="482"/>
      <c r="AB7" s="489"/>
      <c r="AC7" s="490"/>
      <c r="AD7" s="490"/>
      <c r="AE7" s="490"/>
    </row>
    <row r="8" spans="1:31" ht="15" customHeight="1" x14ac:dyDescent="0.25">
      <c r="A8" s="423"/>
      <c r="B8" s="423"/>
      <c r="C8" s="423"/>
      <c r="D8" s="423"/>
      <c r="E8" s="423"/>
      <c r="F8" s="423"/>
      <c r="G8" s="423"/>
      <c r="H8" s="486"/>
      <c r="I8" s="207" t="s">
        <v>104</v>
      </c>
      <c r="J8" s="207"/>
      <c r="K8" s="207"/>
      <c r="L8" s="207"/>
      <c r="M8" s="207"/>
      <c r="N8" s="207"/>
      <c r="O8" s="208"/>
      <c r="P8" s="483">
        <f>P6-P7</f>
        <v>0</v>
      </c>
      <c r="Q8" s="483"/>
      <c r="R8" s="483">
        <f>R6-R7</f>
        <v>0</v>
      </c>
      <c r="S8" s="483"/>
      <c r="T8" s="483">
        <f>T6-T7</f>
        <v>0</v>
      </c>
      <c r="U8" s="483"/>
      <c r="V8" s="483">
        <f>V6-V7</f>
        <v>0</v>
      </c>
      <c r="W8" s="484"/>
      <c r="X8" s="493">
        <f>X6-X7</f>
        <v>0</v>
      </c>
      <c r="Y8" s="484"/>
      <c r="Z8" s="494">
        <f>Z6-Z7</f>
        <v>0</v>
      </c>
      <c r="AA8" s="495"/>
      <c r="AB8" s="489"/>
      <c r="AC8" s="490"/>
      <c r="AD8" s="490"/>
      <c r="AE8" s="490"/>
    </row>
    <row r="9" spans="1:31" ht="15" customHeight="1" x14ac:dyDescent="0.25">
      <c r="A9" s="423"/>
      <c r="B9" s="423"/>
      <c r="C9" s="423"/>
      <c r="D9" s="423"/>
      <c r="E9" s="423"/>
      <c r="F9" s="423"/>
      <c r="G9" s="423"/>
      <c r="H9" s="486"/>
      <c r="I9" s="204">
        <v>2028</v>
      </c>
      <c r="J9" s="204"/>
      <c r="K9" s="204"/>
      <c r="L9" s="204"/>
      <c r="M9" s="204"/>
      <c r="N9" s="204"/>
      <c r="O9" s="204"/>
      <c r="P9" s="204"/>
      <c r="Q9" s="204"/>
      <c r="R9" s="204"/>
      <c r="S9" s="204"/>
      <c r="T9" s="204"/>
      <c r="U9" s="204"/>
      <c r="V9" s="204"/>
      <c r="W9" s="204"/>
      <c r="X9" s="204"/>
      <c r="Y9" s="204"/>
      <c r="Z9" s="204"/>
      <c r="AA9" s="205"/>
      <c r="AB9" s="489"/>
      <c r="AC9" s="490"/>
      <c r="AD9" s="490"/>
      <c r="AE9" s="490"/>
    </row>
    <row r="10" spans="1:31" ht="15" customHeight="1" x14ac:dyDescent="0.25">
      <c r="A10" s="423"/>
      <c r="B10" s="423"/>
      <c r="C10" s="423"/>
      <c r="D10" s="423"/>
      <c r="E10" s="423"/>
      <c r="F10" s="423"/>
      <c r="G10" s="423"/>
      <c r="H10" s="486"/>
      <c r="I10" s="480" t="s">
        <v>102</v>
      </c>
      <c r="J10" s="480"/>
      <c r="K10" s="480"/>
      <c r="L10" s="480"/>
      <c r="M10" s="480"/>
      <c r="N10" s="206"/>
      <c r="O10" s="206"/>
      <c r="P10" s="485">
        <f>P6*1.018</f>
        <v>11968835.708000001</v>
      </c>
      <c r="Q10" s="485"/>
      <c r="R10" s="485">
        <f>R6*1.018</f>
        <v>652765.01399999997</v>
      </c>
      <c r="S10" s="485"/>
      <c r="T10" s="485">
        <f>T6*1.018</f>
        <v>21201765.876000002</v>
      </c>
      <c r="U10" s="485"/>
      <c r="V10" s="485">
        <f>V6*1.018</f>
        <v>439710.848</v>
      </c>
      <c r="W10" s="485"/>
      <c r="X10" s="481">
        <f>X6*1.018</f>
        <v>2779061.6140000001</v>
      </c>
      <c r="Y10" s="482"/>
      <c r="Z10" s="481">
        <f>Z6*1.018</f>
        <v>968447.83200000005</v>
      </c>
      <c r="AA10" s="482"/>
      <c r="AB10" s="489"/>
      <c r="AC10" s="490"/>
      <c r="AD10" s="490"/>
      <c r="AE10" s="490"/>
    </row>
    <row r="11" spans="1:31" ht="15" customHeight="1" x14ac:dyDescent="0.25">
      <c r="A11" s="423"/>
      <c r="B11" s="423"/>
      <c r="C11" s="423"/>
      <c r="D11" s="423"/>
      <c r="E11" s="423"/>
      <c r="F11" s="423"/>
      <c r="G11" s="423"/>
      <c r="H11" s="486"/>
      <c r="I11" s="480" t="s">
        <v>522</v>
      </c>
      <c r="J11" s="480"/>
      <c r="K11" s="480"/>
      <c r="L11" s="480"/>
      <c r="M11" s="480"/>
      <c r="N11" s="206"/>
      <c r="O11" s="206"/>
      <c r="P11" s="485">
        <f>P10</f>
        <v>11968835.708000001</v>
      </c>
      <c r="Q11" s="485"/>
      <c r="R11" s="485">
        <f>R10</f>
        <v>652765.01399999997</v>
      </c>
      <c r="S11" s="485"/>
      <c r="T11" s="485">
        <f>T10</f>
        <v>21201765.876000002</v>
      </c>
      <c r="U11" s="485"/>
      <c r="V11" s="485">
        <f>V10</f>
        <v>439710.848</v>
      </c>
      <c r="W11" s="485"/>
      <c r="X11" s="481">
        <f>X10</f>
        <v>2779061.6140000001</v>
      </c>
      <c r="Y11" s="482"/>
      <c r="Z11" s="481">
        <f>Z10</f>
        <v>968447.83200000005</v>
      </c>
      <c r="AA11" s="482"/>
      <c r="AB11" s="489"/>
      <c r="AC11" s="490"/>
      <c r="AD11" s="490"/>
      <c r="AE11" s="490"/>
    </row>
    <row r="12" spans="1:31" ht="15" customHeight="1" x14ac:dyDescent="0.25">
      <c r="A12" s="423"/>
      <c r="B12" s="423"/>
      <c r="C12" s="423"/>
      <c r="D12" s="423"/>
      <c r="E12" s="423"/>
      <c r="F12" s="423"/>
      <c r="G12" s="423"/>
      <c r="H12" s="486"/>
      <c r="I12" s="207" t="s">
        <v>104</v>
      </c>
      <c r="J12" s="207"/>
      <c r="K12" s="207"/>
      <c r="L12" s="207"/>
      <c r="M12" s="207"/>
      <c r="N12" s="207"/>
      <c r="O12" s="208"/>
      <c r="P12" s="483">
        <f>P10-P11</f>
        <v>0</v>
      </c>
      <c r="Q12" s="483"/>
      <c r="R12" s="483">
        <f>R10-R11</f>
        <v>0</v>
      </c>
      <c r="S12" s="483"/>
      <c r="T12" s="483">
        <f>T10-T11</f>
        <v>0</v>
      </c>
      <c r="U12" s="483"/>
      <c r="V12" s="483">
        <f>V10-V11</f>
        <v>0</v>
      </c>
      <c r="W12" s="484"/>
      <c r="X12" s="530">
        <f>X10-X11</f>
        <v>0</v>
      </c>
      <c r="Y12" s="531"/>
      <c r="Z12" s="493">
        <f>Z10-Z11</f>
        <v>0</v>
      </c>
      <c r="AA12" s="484"/>
      <c r="AB12" s="489"/>
      <c r="AC12" s="490"/>
      <c r="AD12" s="490"/>
      <c r="AE12" s="490"/>
    </row>
    <row r="13" spans="1:31" ht="15" customHeight="1" x14ac:dyDescent="0.25">
      <c r="A13" s="423"/>
      <c r="B13" s="423"/>
      <c r="C13" s="423"/>
      <c r="D13" s="423"/>
      <c r="E13" s="423"/>
      <c r="F13" s="423"/>
      <c r="G13" s="423"/>
      <c r="H13" s="486"/>
      <c r="I13" s="204">
        <v>2029</v>
      </c>
      <c r="J13" s="204"/>
      <c r="K13" s="204"/>
      <c r="L13" s="204"/>
      <c r="M13" s="204"/>
      <c r="N13" s="204"/>
      <c r="O13" s="204"/>
      <c r="P13" s="204"/>
      <c r="Q13" s="204"/>
      <c r="R13" s="204"/>
      <c r="S13" s="204"/>
      <c r="T13" s="204"/>
      <c r="U13" s="204"/>
      <c r="V13" s="204"/>
      <c r="W13" s="204"/>
      <c r="X13" s="204"/>
      <c r="Y13" s="204"/>
      <c r="Z13" s="204"/>
      <c r="AA13" s="205"/>
      <c r="AB13" s="489"/>
      <c r="AC13" s="490"/>
      <c r="AD13" s="490"/>
      <c r="AE13" s="490"/>
    </row>
    <row r="14" spans="1:31" ht="15" customHeight="1" x14ac:dyDescent="0.25">
      <c r="A14" s="423"/>
      <c r="B14" s="423"/>
      <c r="C14" s="423"/>
      <c r="D14" s="423"/>
      <c r="E14" s="423"/>
      <c r="F14" s="423"/>
      <c r="G14" s="423"/>
      <c r="H14" s="486"/>
      <c r="I14" s="480" t="s">
        <v>102</v>
      </c>
      <c r="J14" s="480"/>
      <c r="K14" s="480"/>
      <c r="L14" s="480"/>
      <c r="M14" s="480"/>
      <c r="N14" s="206"/>
      <c r="O14" s="206"/>
      <c r="P14" s="485">
        <f>P10*1.018</f>
        <v>12184274.750744</v>
      </c>
      <c r="Q14" s="485"/>
      <c r="R14" s="485">
        <f>R10*1.018</f>
        <v>664514.78425199992</v>
      </c>
      <c r="S14" s="485"/>
      <c r="T14" s="485">
        <f>T10*1.018</f>
        <v>21583397.661768001</v>
      </c>
      <c r="U14" s="485"/>
      <c r="V14" s="485">
        <f>V10*1.018</f>
        <v>447625.64326400001</v>
      </c>
      <c r="W14" s="485"/>
      <c r="X14" s="481">
        <f>X10*1.018</f>
        <v>2829084.7230520002</v>
      </c>
      <c r="Y14" s="482"/>
      <c r="Z14" s="481">
        <f>Z10*1.018</f>
        <v>985879.89297600009</v>
      </c>
      <c r="AA14" s="482"/>
      <c r="AB14" s="489"/>
      <c r="AC14" s="490"/>
      <c r="AD14" s="490"/>
      <c r="AE14" s="490"/>
    </row>
    <row r="15" spans="1:31" ht="15" customHeight="1" x14ac:dyDescent="0.25">
      <c r="A15" s="423"/>
      <c r="B15" s="423"/>
      <c r="C15" s="423"/>
      <c r="D15" s="423"/>
      <c r="E15" s="423"/>
      <c r="F15" s="423"/>
      <c r="G15" s="423"/>
      <c r="H15" s="486"/>
      <c r="I15" s="480" t="s">
        <v>103</v>
      </c>
      <c r="J15" s="480"/>
      <c r="K15" s="480"/>
      <c r="L15" s="480"/>
      <c r="M15" s="480"/>
      <c r="N15" s="206"/>
      <c r="O15" s="206"/>
      <c r="P15" s="485">
        <f>P14</f>
        <v>12184274.750744</v>
      </c>
      <c r="Q15" s="485"/>
      <c r="R15" s="485">
        <f>R14</f>
        <v>664514.78425199992</v>
      </c>
      <c r="S15" s="485"/>
      <c r="T15" s="485">
        <f>T14</f>
        <v>21583397.661768001</v>
      </c>
      <c r="U15" s="485"/>
      <c r="V15" s="485">
        <f>V14</f>
        <v>447625.64326400001</v>
      </c>
      <c r="W15" s="485"/>
      <c r="X15" s="481">
        <f>X14</f>
        <v>2829084.7230520002</v>
      </c>
      <c r="Y15" s="482"/>
      <c r="Z15" s="481">
        <f>Z14</f>
        <v>985879.89297600009</v>
      </c>
      <c r="AA15" s="482"/>
      <c r="AB15" s="489"/>
      <c r="AC15" s="490"/>
      <c r="AD15" s="490"/>
      <c r="AE15" s="490"/>
    </row>
    <row r="16" spans="1:31" ht="15" customHeight="1" x14ac:dyDescent="0.25">
      <c r="A16" s="423"/>
      <c r="B16" s="423"/>
      <c r="C16" s="423"/>
      <c r="D16" s="423"/>
      <c r="E16" s="423"/>
      <c r="F16" s="423"/>
      <c r="G16" s="423"/>
      <c r="H16" s="486"/>
      <c r="I16" s="207" t="s">
        <v>104</v>
      </c>
      <c r="J16" s="207"/>
      <c r="K16" s="207"/>
      <c r="L16" s="207"/>
      <c r="M16" s="207"/>
      <c r="N16" s="207"/>
      <c r="O16" s="208"/>
      <c r="P16" s="483">
        <f>P14-P15</f>
        <v>0</v>
      </c>
      <c r="Q16" s="483"/>
      <c r="R16" s="483">
        <f>R14-R15</f>
        <v>0</v>
      </c>
      <c r="S16" s="483"/>
      <c r="T16" s="483">
        <f>T14-T15</f>
        <v>0</v>
      </c>
      <c r="U16" s="483"/>
      <c r="V16" s="483">
        <f>V14-V15</f>
        <v>0</v>
      </c>
      <c r="W16" s="484"/>
      <c r="X16" s="209">
        <f>X14-X15</f>
        <v>0</v>
      </c>
      <c r="Y16" s="210"/>
      <c r="Z16" s="493">
        <f>Z14-Z15</f>
        <v>0</v>
      </c>
      <c r="AA16" s="484"/>
      <c r="AB16" s="489"/>
      <c r="AC16" s="490"/>
      <c r="AD16" s="490"/>
      <c r="AE16" s="490"/>
    </row>
    <row r="17" spans="1:35" ht="15" customHeight="1" x14ac:dyDescent="0.25">
      <c r="A17" s="423"/>
      <c r="B17" s="423"/>
      <c r="C17" s="423"/>
      <c r="D17" s="423"/>
      <c r="E17" s="423"/>
      <c r="F17" s="423"/>
      <c r="G17" s="423"/>
      <c r="H17" s="486"/>
      <c r="I17" s="204">
        <v>2030</v>
      </c>
      <c r="J17" s="204"/>
      <c r="K17" s="204"/>
      <c r="L17" s="204"/>
      <c r="M17" s="204"/>
      <c r="N17" s="204"/>
      <c r="O17" s="204"/>
      <c r="P17" s="204"/>
      <c r="Q17" s="204"/>
      <c r="R17" s="211"/>
      <c r="S17" s="204"/>
      <c r="T17" s="204"/>
      <c r="U17" s="204"/>
      <c r="V17" s="204"/>
      <c r="W17" s="204"/>
      <c r="X17" s="204"/>
      <c r="Y17" s="204"/>
      <c r="Z17" s="204"/>
      <c r="AA17" s="205"/>
      <c r="AB17" s="489"/>
      <c r="AC17" s="490"/>
      <c r="AD17" s="490"/>
      <c r="AE17" s="490"/>
    </row>
    <row r="18" spans="1:35" ht="15" customHeight="1" x14ac:dyDescent="0.25">
      <c r="A18" s="423"/>
      <c r="B18" s="423"/>
      <c r="C18" s="423"/>
      <c r="D18" s="423"/>
      <c r="E18" s="423"/>
      <c r="F18" s="423"/>
      <c r="G18" s="423"/>
      <c r="H18" s="486"/>
      <c r="I18" s="480" t="s">
        <v>102</v>
      </c>
      <c r="J18" s="480"/>
      <c r="K18" s="480"/>
      <c r="L18" s="480"/>
      <c r="M18" s="480"/>
      <c r="N18" s="206"/>
      <c r="O18" s="206"/>
      <c r="P18" s="485">
        <f>P14*1.018</f>
        <v>12403591.696257392</v>
      </c>
      <c r="Q18" s="485"/>
      <c r="R18" s="485">
        <f>R14*1.018</f>
        <v>676476.05036853591</v>
      </c>
      <c r="S18" s="485"/>
      <c r="T18" s="485">
        <f>T14*1.018</f>
        <v>21971898.819679826</v>
      </c>
      <c r="U18" s="485"/>
      <c r="V18" s="485">
        <f>V14*1.018</f>
        <v>455682.90484275203</v>
      </c>
      <c r="W18" s="485"/>
      <c r="X18" s="481">
        <f>X14*1.018</f>
        <v>2880008.2480669362</v>
      </c>
      <c r="Y18" s="482"/>
      <c r="Z18" s="481">
        <f>Z14*1.018</f>
        <v>1003625.7310495682</v>
      </c>
      <c r="AA18" s="482"/>
      <c r="AB18" s="489"/>
      <c r="AC18" s="490"/>
      <c r="AD18" s="490"/>
      <c r="AE18" s="490"/>
    </row>
    <row r="19" spans="1:35" ht="15" customHeight="1" x14ac:dyDescent="0.25">
      <c r="A19" s="423"/>
      <c r="B19" s="423"/>
      <c r="C19" s="423"/>
      <c r="D19" s="423"/>
      <c r="E19" s="423"/>
      <c r="F19" s="423"/>
      <c r="G19" s="423"/>
      <c r="H19" s="486"/>
      <c r="I19" s="480" t="s">
        <v>105</v>
      </c>
      <c r="J19" s="480"/>
      <c r="K19" s="480"/>
      <c r="L19" s="480"/>
      <c r="M19" s="480"/>
      <c r="N19" s="206"/>
      <c r="O19" s="206"/>
      <c r="P19" s="485">
        <f>P18</f>
        <v>12403591.696257392</v>
      </c>
      <c r="Q19" s="485"/>
      <c r="R19" s="485">
        <f>R18</f>
        <v>676476.05036853591</v>
      </c>
      <c r="S19" s="485"/>
      <c r="T19" s="485">
        <f>T18</f>
        <v>21971898.819679826</v>
      </c>
      <c r="U19" s="485"/>
      <c r="V19" s="485">
        <f>V18</f>
        <v>455682.90484275203</v>
      </c>
      <c r="W19" s="485"/>
      <c r="X19" s="481">
        <f>X18</f>
        <v>2880008.2480669362</v>
      </c>
      <c r="Y19" s="482"/>
      <c r="Z19" s="481">
        <f>Z18</f>
        <v>1003625.7310495682</v>
      </c>
      <c r="AA19" s="482"/>
      <c r="AB19" s="489"/>
      <c r="AC19" s="490"/>
      <c r="AD19" s="490"/>
      <c r="AE19" s="490"/>
    </row>
    <row r="20" spans="1:35" ht="15" customHeight="1" x14ac:dyDescent="0.25">
      <c r="A20" s="423"/>
      <c r="B20" s="423"/>
      <c r="C20" s="423"/>
      <c r="D20" s="423"/>
      <c r="E20" s="423"/>
      <c r="F20" s="423"/>
      <c r="G20" s="423"/>
      <c r="H20" s="486"/>
      <c r="I20" s="207" t="s">
        <v>104</v>
      </c>
      <c r="J20" s="207"/>
      <c r="K20" s="207"/>
      <c r="L20" s="207"/>
      <c r="M20" s="207"/>
      <c r="N20" s="207"/>
      <c r="O20" s="208"/>
      <c r="P20" s="483">
        <f>P18-P19</f>
        <v>0</v>
      </c>
      <c r="Q20" s="483"/>
      <c r="R20" s="483">
        <f>R18-R19</f>
        <v>0</v>
      </c>
      <c r="S20" s="483"/>
      <c r="T20" s="483">
        <f>T18-T19</f>
        <v>0</v>
      </c>
      <c r="U20" s="483"/>
      <c r="V20" s="483">
        <f>V18-V19</f>
        <v>0</v>
      </c>
      <c r="W20" s="484"/>
      <c r="X20" s="493">
        <f>X18-X19</f>
        <v>0</v>
      </c>
      <c r="Y20" s="484"/>
      <c r="Z20" s="493">
        <f>Z18-Z19</f>
        <v>0</v>
      </c>
      <c r="AA20" s="484"/>
      <c r="AB20" s="489"/>
      <c r="AC20" s="490"/>
      <c r="AD20" s="490"/>
      <c r="AE20" s="490"/>
    </row>
    <row r="21" spans="1:35" ht="15" customHeight="1" x14ac:dyDescent="0.25">
      <c r="A21" s="423"/>
      <c r="B21" s="423"/>
      <c r="C21" s="423"/>
      <c r="D21" s="423"/>
      <c r="E21" s="423"/>
      <c r="F21" s="423"/>
      <c r="G21" s="423"/>
      <c r="H21" s="486"/>
      <c r="I21" s="204">
        <v>2031</v>
      </c>
      <c r="J21" s="204"/>
      <c r="K21" s="204"/>
      <c r="L21" s="204"/>
      <c r="M21" s="204"/>
      <c r="N21" s="204"/>
      <c r="O21" s="204"/>
      <c r="P21" s="204"/>
      <c r="Q21" s="204"/>
      <c r="R21" s="204"/>
      <c r="S21" s="204"/>
      <c r="T21" s="204"/>
      <c r="U21" s="204"/>
      <c r="V21" s="204"/>
      <c r="W21" s="204"/>
      <c r="X21" s="204"/>
      <c r="Y21" s="204"/>
      <c r="Z21" s="204"/>
      <c r="AA21" s="205"/>
      <c r="AB21" s="489"/>
      <c r="AC21" s="490"/>
      <c r="AD21" s="490"/>
      <c r="AE21" s="490"/>
    </row>
    <row r="22" spans="1:35" ht="15" customHeight="1" x14ac:dyDescent="0.25">
      <c r="A22" s="423"/>
      <c r="B22" s="423"/>
      <c r="C22" s="423"/>
      <c r="D22" s="423"/>
      <c r="E22" s="423"/>
      <c r="F22" s="423"/>
      <c r="G22" s="423"/>
      <c r="H22" s="486"/>
      <c r="I22" s="480" t="s">
        <v>102</v>
      </c>
      <c r="J22" s="480"/>
      <c r="K22" s="480"/>
      <c r="L22" s="480"/>
      <c r="M22" s="480"/>
      <c r="N22" s="206"/>
      <c r="O22" s="206"/>
      <c r="P22" s="485">
        <f>P18*1.018</f>
        <v>12626856.346790025</v>
      </c>
      <c r="Q22" s="485"/>
      <c r="R22" s="485">
        <f>R18*1.018</f>
        <v>688652.61927516956</v>
      </c>
      <c r="S22" s="485"/>
      <c r="T22" s="485">
        <f>T18*1.018</f>
        <v>22367392.998434063</v>
      </c>
      <c r="U22" s="485"/>
      <c r="V22" s="485">
        <f>V18*1.018</f>
        <v>463885.19712992158</v>
      </c>
      <c r="W22" s="485"/>
      <c r="X22" s="481">
        <f>X18*1.018</f>
        <v>2931848.3965321411</v>
      </c>
      <c r="Y22" s="482"/>
      <c r="Z22" s="481">
        <f>Z18*1.018</f>
        <v>1021690.9942084604</v>
      </c>
      <c r="AA22" s="482"/>
      <c r="AB22" s="489"/>
      <c r="AC22" s="490"/>
      <c r="AD22" s="490"/>
      <c r="AE22" s="490"/>
    </row>
    <row r="23" spans="1:35" ht="15" customHeight="1" x14ac:dyDescent="0.25">
      <c r="A23" s="423"/>
      <c r="B23" s="423"/>
      <c r="C23" s="423"/>
      <c r="D23" s="423"/>
      <c r="E23" s="423"/>
      <c r="F23" s="423"/>
      <c r="G23" s="423"/>
      <c r="H23" s="486"/>
      <c r="I23" s="480" t="s">
        <v>106</v>
      </c>
      <c r="J23" s="480"/>
      <c r="K23" s="480"/>
      <c r="L23" s="480"/>
      <c r="M23" s="480"/>
      <c r="N23" s="206"/>
      <c r="O23" s="206"/>
      <c r="P23" s="485">
        <v>0</v>
      </c>
      <c r="Q23" s="485"/>
      <c r="R23" s="485">
        <v>0</v>
      </c>
      <c r="S23" s="485"/>
      <c r="T23" s="485">
        <v>0</v>
      </c>
      <c r="U23" s="485"/>
      <c r="V23" s="485">
        <v>0</v>
      </c>
      <c r="W23" s="482"/>
      <c r="X23" s="481">
        <f>X22</f>
        <v>2931848.3965321411</v>
      </c>
      <c r="Y23" s="482"/>
      <c r="Z23" s="481">
        <f>Z22</f>
        <v>1021690.9942084604</v>
      </c>
      <c r="AA23" s="482"/>
      <c r="AB23" s="489"/>
      <c r="AC23" s="490"/>
      <c r="AD23" s="490"/>
      <c r="AE23" s="490"/>
    </row>
    <row r="24" spans="1:35" ht="15" customHeight="1" x14ac:dyDescent="0.25">
      <c r="A24" s="423"/>
      <c r="B24" s="423"/>
      <c r="C24" s="423"/>
      <c r="D24" s="423"/>
      <c r="E24" s="423"/>
      <c r="F24" s="423"/>
      <c r="G24" s="423"/>
      <c r="H24" s="486"/>
      <c r="I24" s="207" t="s">
        <v>104</v>
      </c>
      <c r="J24" s="207"/>
      <c r="K24" s="207"/>
      <c r="L24" s="207"/>
      <c r="M24" s="207"/>
      <c r="N24" s="207"/>
      <c r="O24" s="208"/>
      <c r="P24" s="483">
        <f>P22</f>
        <v>12626856.346790025</v>
      </c>
      <c r="Q24" s="483"/>
      <c r="R24" s="483">
        <f>R22-R23</f>
        <v>688652.61927516956</v>
      </c>
      <c r="S24" s="483"/>
      <c r="T24" s="483">
        <f>T22-T23</f>
        <v>22367392.998434063</v>
      </c>
      <c r="U24" s="483"/>
      <c r="V24" s="483">
        <f>V22-V23</f>
        <v>463885.19712992158</v>
      </c>
      <c r="W24" s="484"/>
      <c r="X24" s="493">
        <f>X22-X23</f>
        <v>0</v>
      </c>
      <c r="Y24" s="484"/>
      <c r="Z24" s="493">
        <f>Z22-Z23</f>
        <v>0</v>
      </c>
      <c r="AA24" s="484"/>
      <c r="AB24" s="489"/>
      <c r="AC24" s="490"/>
      <c r="AD24" s="490"/>
      <c r="AE24" s="490"/>
    </row>
    <row r="25" spans="1:35" ht="15" customHeight="1" x14ac:dyDescent="0.25">
      <c r="A25" s="423"/>
      <c r="B25" s="423"/>
      <c r="C25" s="423"/>
      <c r="D25" s="423"/>
      <c r="E25" s="423"/>
      <c r="F25" s="423"/>
      <c r="G25" s="423"/>
      <c r="H25" s="486"/>
      <c r="I25" s="204">
        <v>2032</v>
      </c>
      <c r="J25" s="204"/>
      <c r="K25" s="204"/>
      <c r="L25" s="204"/>
      <c r="M25" s="204"/>
      <c r="N25" s="204"/>
      <c r="O25" s="204"/>
      <c r="P25" s="204"/>
      <c r="Q25" s="204"/>
      <c r="R25" s="204"/>
      <c r="S25" s="204"/>
      <c r="T25" s="204"/>
      <c r="U25" s="204"/>
      <c r="V25" s="204"/>
      <c r="W25" s="204"/>
      <c r="X25" s="204"/>
      <c r="Y25" s="204"/>
      <c r="Z25" s="204"/>
      <c r="AA25" s="205"/>
      <c r="AB25" s="489"/>
      <c r="AC25" s="490"/>
      <c r="AD25" s="490"/>
      <c r="AE25" s="490"/>
    </row>
    <row r="26" spans="1:35" ht="15" customHeight="1" x14ac:dyDescent="0.25">
      <c r="A26" s="423"/>
      <c r="B26" s="423"/>
      <c r="C26" s="423"/>
      <c r="D26" s="423"/>
      <c r="E26" s="423"/>
      <c r="F26" s="423"/>
      <c r="G26" s="423"/>
      <c r="H26" s="486"/>
      <c r="I26" s="480" t="s">
        <v>102</v>
      </c>
      <c r="J26" s="480"/>
      <c r="K26" s="480"/>
      <c r="L26" s="480"/>
      <c r="M26" s="480"/>
      <c r="N26" s="206"/>
      <c r="O26" s="206"/>
      <c r="P26" s="485">
        <f>P22*1.016</f>
        <v>12828886.048338665</v>
      </c>
      <c r="Q26" s="485"/>
      <c r="R26" s="485">
        <f>R22*1.016</f>
        <v>699671.06118357228</v>
      </c>
      <c r="S26" s="485"/>
      <c r="T26" s="485">
        <f>T22*1.016</f>
        <v>22725271.286409009</v>
      </c>
      <c r="U26" s="485"/>
      <c r="V26" s="485">
        <f>V22*1.016</f>
        <v>471307.36028400034</v>
      </c>
      <c r="W26" s="485"/>
      <c r="X26" s="481">
        <f>X22*1.016</f>
        <v>2978757.9708766555</v>
      </c>
      <c r="Y26" s="482"/>
      <c r="Z26" s="481">
        <f>Z22*1.016</f>
        <v>1038038.0501157958</v>
      </c>
      <c r="AA26" s="482"/>
      <c r="AB26" s="489"/>
      <c r="AC26" s="490"/>
      <c r="AD26" s="490"/>
      <c r="AE26" s="490"/>
    </row>
    <row r="27" spans="1:35" ht="15" customHeight="1" x14ac:dyDescent="0.25">
      <c r="A27" s="423"/>
      <c r="B27" s="423"/>
      <c r="C27" s="423"/>
      <c r="D27" s="423"/>
      <c r="E27" s="423"/>
      <c r="F27" s="423"/>
      <c r="G27" s="423"/>
      <c r="H27" s="486"/>
      <c r="I27" s="480" t="s">
        <v>107</v>
      </c>
      <c r="J27" s="480"/>
      <c r="K27" s="480"/>
      <c r="L27" s="480"/>
      <c r="M27" s="480"/>
      <c r="N27" s="206"/>
      <c r="O27" s="206"/>
      <c r="P27" s="485">
        <v>0</v>
      </c>
      <c r="Q27" s="485"/>
      <c r="R27" s="485">
        <v>0</v>
      </c>
      <c r="S27" s="485"/>
      <c r="T27" s="485">
        <v>0</v>
      </c>
      <c r="U27" s="485"/>
      <c r="V27" s="485">
        <v>0</v>
      </c>
      <c r="W27" s="482"/>
      <c r="X27" s="481">
        <f>X26</f>
        <v>2978757.9708766555</v>
      </c>
      <c r="Y27" s="482"/>
      <c r="Z27" s="481">
        <f>Z26</f>
        <v>1038038.0501157958</v>
      </c>
      <c r="AA27" s="482"/>
      <c r="AB27" s="212"/>
      <c r="AC27" s="212"/>
      <c r="AD27" s="212"/>
      <c r="AE27" s="212"/>
    </row>
    <row r="28" spans="1:35" ht="15" customHeight="1" x14ac:dyDescent="0.25">
      <c r="A28" s="423"/>
      <c r="B28" s="423"/>
      <c r="C28" s="423"/>
      <c r="D28" s="423"/>
      <c r="E28" s="423"/>
      <c r="F28" s="423"/>
      <c r="G28" s="423"/>
      <c r="H28" s="486"/>
      <c r="I28" s="207" t="s">
        <v>104</v>
      </c>
      <c r="J28" s="207"/>
      <c r="K28" s="207"/>
      <c r="L28" s="207"/>
      <c r="M28" s="207"/>
      <c r="N28" s="207"/>
      <c r="O28" s="208"/>
      <c r="P28" s="483">
        <f>P26-P27</f>
        <v>12828886.048338665</v>
      </c>
      <c r="Q28" s="483"/>
      <c r="R28" s="483">
        <f>R26-R27</f>
        <v>699671.06118357228</v>
      </c>
      <c r="S28" s="483"/>
      <c r="T28" s="483">
        <f>T26-T27</f>
        <v>22725271.286409009</v>
      </c>
      <c r="U28" s="483"/>
      <c r="V28" s="483">
        <f>V26-V27</f>
        <v>471307.36028400034</v>
      </c>
      <c r="W28" s="484"/>
      <c r="X28" s="533">
        <f>X26-X27</f>
        <v>0</v>
      </c>
      <c r="Y28" s="534"/>
      <c r="Z28" s="493">
        <f>Z26-Z27</f>
        <v>0</v>
      </c>
      <c r="AA28" s="484"/>
      <c r="AB28" s="212"/>
      <c r="AC28" s="212"/>
      <c r="AD28" s="212"/>
      <c r="AE28" s="212"/>
    </row>
    <row r="29" spans="1:35" ht="15" customHeight="1" x14ac:dyDescent="0.25">
      <c r="A29" s="423"/>
      <c r="B29" s="423"/>
      <c r="C29" s="423"/>
      <c r="D29" s="423"/>
      <c r="E29" s="423"/>
      <c r="F29" s="423"/>
      <c r="G29" s="423"/>
      <c r="H29" s="486"/>
      <c r="I29" s="535" t="s">
        <v>108</v>
      </c>
      <c r="J29" s="535"/>
      <c r="K29" s="535"/>
      <c r="L29" s="535"/>
      <c r="M29" s="535"/>
      <c r="N29" s="535"/>
      <c r="O29" s="535"/>
      <c r="P29" s="523">
        <f>SUM(P8,P12,P16,P20,P24,P28,P32)</f>
        <v>25455742.39512869</v>
      </c>
      <c r="Q29" s="524"/>
      <c r="R29" s="523">
        <f>SUM(R8,R12,R16,R20,R24,R28,R32)</f>
        <v>1388323.6804587417</v>
      </c>
      <c r="S29" s="524"/>
      <c r="T29" s="523">
        <f>SUM(T8,T12,T16,T20,T24,T28,T32)</f>
        <v>45092664.284843072</v>
      </c>
      <c r="U29" s="524"/>
      <c r="V29" s="523">
        <f>SUM(V8,V12,V16,V20,V24,V28,V32)</f>
        <v>935192.55741392192</v>
      </c>
      <c r="W29" s="524"/>
      <c r="X29" s="525">
        <f>SUM(X8,X12,X16,X20,X24,X28,X32)</f>
        <v>0</v>
      </c>
      <c r="Y29" s="526"/>
      <c r="Z29" s="525">
        <f>SUM(Z8,Z12,Z16,Z20,Z24,Z28,Z32)</f>
        <v>0</v>
      </c>
      <c r="AA29" s="526"/>
      <c r="AB29" s="529">
        <f>SUM(P29:AA29)</f>
        <v>72871922.91784443</v>
      </c>
      <c r="AC29" s="529"/>
      <c r="AD29" s="529"/>
      <c r="AE29" s="213"/>
      <c r="AF29" s="214"/>
      <c r="AG29" s="214"/>
      <c r="AH29" s="214"/>
      <c r="AI29" s="214"/>
    </row>
    <row r="30" spans="1:35" ht="15" customHeight="1" x14ac:dyDescent="0.25">
      <c r="A30" s="423"/>
      <c r="B30" s="423"/>
      <c r="C30" s="423"/>
      <c r="D30" s="423"/>
      <c r="E30" s="423"/>
      <c r="F30" s="423"/>
      <c r="G30" s="423"/>
      <c r="H30" s="486"/>
      <c r="I30" s="206"/>
      <c r="J30" s="206"/>
      <c r="K30" s="206"/>
      <c r="L30" s="206"/>
      <c r="M30" s="206"/>
      <c r="N30" s="206"/>
      <c r="O30" s="206"/>
      <c r="P30" s="215"/>
      <c r="Q30" s="215"/>
      <c r="R30" s="215"/>
      <c r="S30" s="215"/>
      <c r="T30" s="215"/>
      <c r="U30" s="215"/>
      <c r="V30" s="215"/>
      <c r="W30" s="215"/>
      <c r="X30" s="216"/>
      <c r="Y30" s="217"/>
      <c r="Z30" s="481">
        <f>Z26*1.06</f>
        <v>1100320.3331227435</v>
      </c>
      <c r="AA30" s="482"/>
      <c r="AB30" s="218"/>
      <c r="AC30" s="218"/>
      <c r="AD30" s="218"/>
      <c r="AE30" s="218"/>
      <c r="AF30" s="214"/>
      <c r="AG30" s="214"/>
      <c r="AH30" s="214"/>
      <c r="AI30" s="214"/>
    </row>
    <row r="31" spans="1:35" ht="15" customHeight="1" x14ac:dyDescent="0.25">
      <c r="A31" s="423"/>
      <c r="B31" s="423"/>
      <c r="C31" s="423"/>
      <c r="D31" s="423"/>
      <c r="E31" s="423"/>
      <c r="F31" s="423"/>
      <c r="G31" s="423"/>
      <c r="H31" s="486"/>
      <c r="I31" s="206"/>
      <c r="J31" s="206"/>
      <c r="K31" s="206"/>
      <c r="L31" s="206"/>
      <c r="M31" s="206"/>
      <c r="N31" s="206"/>
      <c r="O31" s="206"/>
      <c r="P31" s="215"/>
      <c r="Q31" s="215"/>
      <c r="R31" s="215"/>
      <c r="S31" s="215"/>
      <c r="T31" s="215"/>
      <c r="U31" s="215"/>
      <c r="V31" s="215"/>
      <c r="W31" s="215"/>
      <c r="X31" s="216"/>
      <c r="Y31" s="217"/>
      <c r="Z31" s="481">
        <f>Z30</f>
        <v>1100320.3331227435</v>
      </c>
      <c r="AA31" s="482"/>
      <c r="AB31" s="218"/>
      <c r="AC31" s="218"/>
      <c r="AD31" s="218"/>
      <c r="AE31" s="218"/>
      <c r="AF31" s="214"/>
      <c r="AG31" s="214"/>
      <c r="AH31" s="214"/>
      <c r="AI31" s="214"/>
    </row>
    <row r="32" spans="1:35" ht="15" customHeight="1" x14ac:dyDescent="0.25">
      <c r="A32" s="423"/>
      <c r="B32" s="423"/>
      <c r="C32" s="423"/>
      <c r="D32" s="423"/>
      <c r="E32" s="423"/>
      <c r="F32" s="423"/>
      <c r="G32" s="423"/>
      <c r="H32" s="486"/>
      <c r="I32" s="206"/>
      <c r="J32" s="206"/>
      <c r="K32" s="206"/>
      <c r="L32" s="206"/>
      <c r="M32" s="206"/>
      <c r="N32" s="206"/>
      <c r="O32" s="219"/>
      <c r="P32" s="219"/>
      <c r="Q32" s="219"/>
      <c r="R32" s="219"/>
      <c r="S32" s="219"/>
      <c r="T32" s="219"/>
      <c r="U32" s="219"/>
      <c r="V32" s="219"/>
      <c r="W32" s="219"/>
      <c r="X32" s="220"/>
      <c r="Y32" s="221"/>
      <c r="Z32" s="493">
        <f>Z30-Z31</f>
        <v>0</v>
      </c>
      <c r="AA32" s="484"/>
      <c r="AB32" s="218"/>
      <c r="AC32" s="218"/>
      <c r="AD32" s="218"/>
      <c r="AE32" s="218"/>
      <c r="AF32" s="214"/>
      <c r="AG32" s="214"/>
      <c r="AH32" s="214"/>
      <c r="AI32" s="214"/>
    </row>
    <row r="33" spans="1:38" ht="15" customHeight="1" x14ac:dyDescent="0.25">
      <c r="A33" s="423"/>
      <c r="B33" s="423"/>
      <c r="C33" s="423"/>
      <c r="D33" s="423"/>
      <c r="E33" s="423"/>
      <c r="F33" s="423"/>
      <c r="G33" s="423"/>
      <c r="AB33" s="214"/>
      <c r="AC33" s="214"/>
      <c r="AD33" s="214"/>
      <c r="AE33" s="214"/>
      <c r="AF33" s="214"/>
      <c r="AG33" s="460">
        <f>AB29+S67+AH67</f>
        <v>130519666.91784443</v>
      </c>
      <c r="AH33" s="461"/>
      <c r="AI33" s="461"/>
    </row>
    <row r="34" spans="1:38" ht="15" customHeight="1" x14ac:dyDescent="0.25">
      <c r="A34" s="222"/>
      <c r="B34" s="222"/>
      <c r="C34" s="222"/>
      <c r="D34" s="222"/>
      <c r="E34" s="22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2"/>
      <c r="AI34" s="462"/>
      <c r="AJ34" s="462"/>
      <c r="AK34" s="462"/>
      <c r="AL34" s="462"/>
    </row>
    <row r="35" spans="1:38" s="197" customFormat="1" ht="15" customHeight="1" x14ac:dyDescent="0.25">
      <c r="A35" s="463" t="s">
        <v>523</v>
      </c>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row>
    <row r="36" spans="1:38" s="197" customFormat="1" ht="15" customHeight="1" x14ac:dyDescent="0.25">
      <c r="A36" s="464"/>
      <c r="B36" s="464"/>
      <c r="C36" s="464"/>
      <c r="D36" s="464"/>
      <c r="E36" s="465"/>
      <c r="F36" s="466" t="s">
        <v>109</v>
      </c>
      <c r="G36" s="467"/>
      <c r="H36" s="467"/>
      <c r="I36" s="467"/>
      <c r="J36" s="467"/>
      <c r="K36" s="467"/>
      <c r="L36" s="467"/>
      <c r="M36" s="467"/>
      <c r="N36" s="467"/>
      <c r="O36" s="467"/>
      <c r="P36" s="467"/>
      <c r="Q36" s="467"/>
      <c r="R36" s="467"/>
      <c r="S36" s="467"/>
      <c r="T36" s="468"/>
      <c r="U36" s="466" t="s">
        <v>110</v>
      </c>
      <c r="V36" s="467"/>
      <c r="W36" s="467"/>
      <c r="X36" s="467"/>
      <c r="Y36" s="467"/>
      <c r="Z36" s="467"/>
      <c r="AA36" s="467"/>
      <c r="AB36" s="467"/>
      <c r="AC36" s="467"/>
      <c r="AD36" s="467"/>
      <c r="AE36" s="467"/>
      <c r="AF36" s="467"/>
      <c r="AG36" s="467"/>
      <c r="AH36" s="467"/>
      <c r="AI36" s="467"/>
      <c r="AJ36" s="469" t="s">
        <v>111</v>
      </c>
      <c r="AK36" s="469"/>
      <c r="AL36" s="469"/>
    </row>
    <row r="37" spans="1:38" s="197" customFormat="1" ht="15" customHeight="1" x14ac:dyDescent="0.25">
      <c r="A37" s="464"/>
      <c r="B37" s="464"/>
      <c r="C37" s="464"/>
      <c r="D37" s="464"/>
      <c r="E37" s="465"/>
      <c r="F37" s="224"/>
      <c r="G37" s="470" t="s">
        <v>112</v>
      </c>
      <c r="H37" s="471"/>
      <c r="I37" s="471" t="s">
        <v>113</v>
      </c>
      <c r="J37" s="471"/>
      <c r="K37" s="471" t="s">
        <v>114</v>
      </c>
      <c r="L37" s="471"/>
      <c r="M37" s="472" t="s">
        <v>116</v>
      </c>
      <c r="N37" s="472"/>
      <c r="O37" s="471" t="s">
        <v>115</v>
      </c>
      <c r="P37" s="471"/>
      <c r="Q37" s="473" t="s">
        <v>117</v>
      </c>
      <c r="R37" s="474"/>
      <c r="S37" s="475" t="s">
        <v>118</v>
      </c>
      <c r="T37" s="476"/>
      <c r="U37" s="224"/>
      <c r="V37" s="470" t="s">
        <v>112</v>
      </c>
      <c r="W37" s="471"/>
      <c r="X37" s="471" t="s">
        <v>113</v>
      </c>
      <c r="Y37" s="471"/>
      <c r="Z37" s="471" t="s">
        <v>114</v>
      </c>
      <c r="AA37" s="471"/>
      <c r="AB37" s="472" t="s">
        <v>116</v>
      </c>
      <c r="AC37" s="472"/>
      <c r="AD37" s="471" t="s">
        <v>115</v>
      </c>
      <c r="AE37" s="471"/>
      <c r="AF37" s="473" t="s">
        <v>117</v>
      </c>
      <c r="AG37" s="474"/>
      <c r="AH37" s="475" t="s">
        <v>118</v>
      </c>
      <c r="AI37" s="476"/>
      <c r="AJ37" s="469"/>
      <c r="AK37" s="469"/>
      <c r="AL37" s="469"/>
    </row>
    <row r="38" spans="1:38" s="197" customFormat="1" ht="15" customHeight="1" x14ac:dyDescent="0.25">
      <c r="A38" s="477">
        <v>2028</v>
      </c>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c r="AG38" s="477"/>
      <c r="AH38" s="477"/>
      <c r="AI38" s="477"/>
      <c r="AJ38" s="469"/>
      <c r="AK38" s="469"/>
      <c r="AL38" s="469"/>
    </row>
    <row r="39" spans="1:38" s="197" customFormat="1" ht="39.75" customHeight="1" thickBot="1" x14ac:dyDescent="0.3">
      <c r="A39" s="478" t="s">
        <v>102</v>
      </c>
      <c r="B39" s="478"/>
      <c r="C39" s="478"/>
      <c r="D39" s="478"/>
      <c r="E39" s="478"/>
      <c r="F39" s="225"/>
      <c r="G39" s="448">
        <v>18327456</v>
      </c>
      <c r="H39" s="448"/>
      <c r="I39" s="448">
        <v>4902173</v>
      </c>
      <c r="J39" s="448"/>
      <c r="K39" s="448">
        <v>2276775</v>
      </c>
      <c r="L39" s="448"/>
      <c r="M39" s="447">
        <v>2081030</v>
      </c>
      <c r="N39" s="447"/>
      <c r="O39" s="448">
        <v>1815739</v>
      </c>
      <c r="P39" s="448"/>
      <c r="Q39" s="449">
        <v>264961</v>
      </c>
      <c r="R39" s="450"/>
      <c r="S39" s="451">
        <f>SUM(G39:R39)</f>
        <v>29668134</v>
      </c>
      <c r="T39" s="452"/>
      <c r="U39" s="225"/>
      <c r="V39" s="453">
        <v>3958970</v>
      </c>
      <c r="W39" s="453"/>
      <c r="X39" s="453">
        <v>668565</v>
      </c>
      <c r="Y39" s="453"/>
      <c r="Z39" s="453">
        <v>262540</v>
      </c>
      <c r="AA39" s="453"/>
      <c r="AB39" s="454">
        <v>239968</v>
      </c>
      <c r="AC39" s="454"/>
      <c r="AD39" s="453">
        <v>209377</v>
      </c>
      <c r="AE39" s="453"/>
      <c r="AF39" s="453">
        <v>30553</v>
      </c>
      <c r="AG39" s="453"/>
      <c r="AH39" s="455">
        <f>SUM(V39:AG39)</f>
        <v>5369973</v>
      </c>
      <c r="AI39" s="456"/>
      <c r="AJ39" s="469"/>
      <c r="AK39" s="469"/>
      <c r="AL39" s="469"/>
    </row>
    <row r="40" spans="1:38" s="197" customFormat="1" ht="15" customHeight="1" x14ac:dyDescent="0.25">
      <c r="A40" s="479" t="s">
        <v>119</v>
      </c>
      <c r="B40" s="479"/>
      <c r="C40" s="479"/>
      <c r="D40" s="479"/>
      <c r="E40" s="479"/>
      <c r="F40" s="226"/>
      <c r="G40" s="517">
        <v>20518086</v>
      </c>
      <c r="H40" s="517"/>
      <c r="I40" s="517">
        <v>4316619</v>
      </c>
      <c r="J40" s="517"/>
      <c r="K40" s="517">
        <v>0</v>
      </c>
      <c r="L40" s="517"/>
      <c r="M40" s="518">
        <v>4241529</v>
      </c>
      <c r="N40" s="518"/>
      <c r="O40" s="517">
        <v>0</v>
      </c>
      <c r="P40" s="517"/>
      <c r="Q40" s="508">
        <v>0</v>
      </c>
      <c r="R40" s="509"/>
      <c r="S40" s="518">
        <f>SUM(G40:R40)</f>
        <v>29076234</v>
      </c>
      <c r="T40" s="519"/>
      <c r="U40" s="226"/>
      <c r="V40" s="457">
        <v>4513265</v>
      </c>
      <c r="W40" s="457"/>
      <c r="X40" s="457">
        <v>215000</v>
      </c>
      <c r="Y40" s="457"/>
      <c r="Z40" s="457">
        <v>0</v>
      </c>
      <c r="AA40" s="457"/>
      <c r="AB40" s="458">
        <v>330000</v>
      </c>
      <c r="AC40" s="458"/>
      <c r="AD40" s="457">
        <v>0</v>
      </c>
      <c r="AE40" s="457"/>
      <c r="AF40" s="457">
        <v>240000</v>
      </c>
      <c r="AG40" s="457"/>
      <c r="AH40" s="458">
        <f>SUM(V40:AE40)</f>
        <v>5058265</v>
      </c>
      <c r="AI40" s="459"/>
      <c r="AJ40" s="469"/>
      <c r="AK40" s="469"/>
      <c r="AL40" s="469"/>
    </row>
    <row r="41" spans="1:38" ht="15" customHeight="1" x14ac:dyDescent="0.25">
      <c r="A41" s="446" t="s">
        <v>120</v>
      </c>
      <c r="B41" s="446"/>
      <c r="C41" s="446"/>
      <c r="D41" s="446"/>
      <c r="E41" s="446"/>
      <c r="F41" s="227"/>
      <c r="G41" s="441">
        <v>350000</v>
      </c>
      <c r="H41" s="441"/>
      <c r="I41" s="441">
        <v>0</v>
      </c>
      <c r="J41" s="441"/>
      <c r="K41" s="441">
        <v>0</v>
      </c>
      <c r="L41" s="441"/>
      <c r="M41" s="442">
        <v>0</v>
      </c>
      <c r="N41" s="442"/>
      <c r="O41" s="441">
        <v>0</v>
      </c>
      <c r="P41" s="441"/>
      <c r="Q41" s="443">
        <v>0</v>
      </c>
      <c r="R41" s="444"/>
      <c r="S41" s="442">
        <f>SUM(G41:R41)</f>
        <v>350000</v>
      </c>
      <c r="T41" s="445"/>
      <c r="U41" s="228"/>
      <c r="V41" s="437">
        <v>0</v>
      </c>
      <c r="W41" s="437"/>
      <c r="X41" s="437">
        <v>0</v>
      </c>
      <c r="Y41" s="437"/>
      <c r="Z41" s="437">
        <v>0</v>
      </c>
      <c r="AA41" s="437"/>
      <c r="AB41" s="438">
        <v>0</v>
      </c>
      <c r="AC41" s="438"/>
      <c r="AD41" s="437">
        <v>0</v>
      </c>
      <c r="AE41" s="437"/>
      <c r="AF41" s="437">
        <v>0</v>
      </c>
      <c r="AG41" s="437"/>
      <c r="AH41" s="438">
        <f>SUM(V41:AE41)</f>
        <v>0</v>
      </c>
      <c r="AI41" s="439"/>
      <c r="AJ41" s="469"/>
      <c r="AK41" s="469"/>
      <c r="AL41" s="469"/>
    </row>
    <row r="42" spans="1:38" ht="15" customHeight="1" x14ac:dyDescent="0.25">
      <c r="A42" s="440" t="s">
        <v>121</v>
      </c>
      <c r="B42" s="440"/>
      <c r="C42" s="440"/>
      <c r="D42" s="440"/>
      <c r="E42" s="440"/>
      <c r="F42" s="229"/>
      <c r="G42" s="441">
        <v>0</v>
      </c>
      <c r="H42" s="441"/>
      <c r="I42" s="441">
        <v>0</v>
      </c>
      <c r="J42" s="441"/>
      <c r="K42" s="441">
        <v>0</v>
      </c>
      <c r="L42" s="441"/>
      <c r="M42" s="442">
        <v>0</v>
      </c>
      <c r="N42" s="442"/>
      <c r="O42" s="441">
        <v>0</v>
      </c>
      <c r="P42" s="441"/>
      <c r="Q42" s="443">
        <v>0</v>
      </c>
      <c r="R42" s="444"/>
      <c r="S42" s="442">
        <f>SUM(G42:R42)</f>
        <v>0</v>
      </c>
      <c r="T42" s="445"/>
      <c r="U42" s="230"/>
      <c r="V42" s="438">
        <v>0</v>
      </c>
      <c r="W42" s="438"/>
      <c r="X42" s="438">
        <v>0</v>
      </c>
      <c r="Y42" s="438"/>
      <c r="Z42" s="438">
        <v>0</v>
      </c>
      <c r="AA42" s="438"/>
      <c r="AB42" s="438">
        <v>0</v>
      </c>
      <c r="AC42" s="438"/>
      <c r="AD42" s="438">
        <v>0</v>
      </c>
      <c r="AE42" s="438"/>
      <c r="AF42" s="438">
        <v>0</v>
      </c>
      <c r="AG42" s="438"/>
      <c r="AH42" s="438">
        <f>SUM(V42:AE42)</f>
        <v>0</v>
      </c>
      <c r="AI42" s="439"/>
      <c r="AJ42" s="469"/>
      <c r="AK42" s="469"/>
      <c r="AL42" s="469"/>
    </row>
    <row r="43" spans="1:38" x14ac:dyDescent="0.25">
      <c r="A43" s="507" t="s">
        <v>122</v>
      </c>
      <c r="B43" s="507"/>
      <c r="C43" s="507"/>
      <c r="D43" s="507"/>
      <c r="E43" s="507"/>
      <c r="F43" s="231"/>
      <c r="G43" s="520">
        <f>SUM(G39-G40-G41-G42)</f>
        <v>-2540630</v>
      </c>
      <c r="H43" s="520"/>
      <c r="I43" s="520">
        <f>SUM(I39-I40-I41)</f>
        <v>585554</v>
      </c>
      <c r="J43" s="520"/>
      <c r="K43" s="520">
        <f>SUM(K39-K40-K41)</f>
        <v>2276775</v>
      </c>
      <c r="L43" s="520"/>
      <c r="M43" s="520">
        <f>SUM(M39-M40-M41)</f>
        <v>-2160499</v>
      </c>
      <c r="N43" s="520"/>
      <c r="O43" s="520">
        <f>SUM(O39-O40-O41)</f>
        <v>1815739</v>
      </c>
      <c r="P43" s="520"/>
      <c r="Q43" s="520">
        <f>SUM(Q39-Q40-Q41)</f>
        <v>264961</v>
      </c>
      <c r="R43" s="520"/>
      <c r="S43" s="520">
        <f>SUM(G43:R43)</f>
        <v>241900</v>
      </c>
      <c r="T43" s="521"/>
      <c r="U43" s="231"/>
      <c r="V43" s="504">
        <f>SUM(V39-V40-V41)</f>
        <v>-554295</v>
      </c>
      <c r="W43" s="504"/>
      <c r="X43" s="504">
        <f>SUM(X39-X40-X41)</f>
        <v>453565</v>
      </c>
      <c r="Y43" s="504"/>
      <c r="Z43" s="504">
        <f>SUM(Z39-Z40)</f>
        <v>262540</v>
      </c>
      <c r="AA43" s="504"/>
      <c r="AB43" s="504">
        <f>SUM(AB39-AB40)</f>
        <v>-90032</v>
      </c>
      <c r="AC43" s="504"/>
      <c r="AD43" s="504">
        <f>SUM(AD39-AD40)</f>
        <v>209377</v>
      </c>
      <c r="AE43" s="504"/>
      <c r="AF43" s="504">
        <f>SUM(AF39-AF40)</f>
        <v>-209447</v>
      </c>
      <c r="AG43" s="504"/>
      <c r="AH43" s="504">
        <f>SUM(V43:AG43)</f>
        <v>71708</v>
      </c>
      <c r="AI43" s="505"/>
      <c r="AJ43" s="469"/>
      <c r="AK43" s="469"/>
      <c r="AL43" s="469"/>
    </row>
    <row r="44" spans="1:38" ht="15.6" thickBot="1" x14ac:dyDescent="0.3">
      <c r="A44" s="477">
        <v>2029</v>
      </c>
      <c r="B44" s="477"/>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c r="AJ44" s="469"/>
      <c r="AK44" s="469"/>
      <c r="AL44" s="469"/>
    </row>
    <row r="45" spans="1:38" ht="15.6" thickBot="1" x14ac:dyDescent="0.3">
      <c r="A45" s="478" t="s">
        <v>102</v>
      </c>
      <c r="B45" s="478"/>
      <c r="C45" s="478"/>
      <c r="D45" s="478"/>
      <c r="E45" s="478"/>
      <c r="F45" s="225"/>
      <c r="G45" s="448">
        <v>14891456</v>
      </c>
      <c r="H45" s="448"/>
      <c r="I45" s="448">
        <f>I39</f>
        <v>4902173</v>
      </c>
      <c r="J45" s="448"/>
      <c r="K45" s="448">
        <f>K39</f>
        <v>2276775</v>
      </c>
      <c r="L45" s="448"/>
      <c r="M45" s="448">
        <f>M39</f>
        <v>2081030</v>
      </c>
      <c r="N45" s="448"/>
      <c r="O45" s="448">
        <f>O39</f>
        <v>1815739</v>
      </c>
      <c r="P45" s="448"/>
      <c r="Q45" s="448">
        <f>Q39</f>
        <v>264961</v>
      </c>
      <c r="R45" s="448"/>
      <c r="S45" s="448">
        <f>S39</f>
        <v>29668134</v>
      </c>
      <c r="T45" s="448"/>
      <c r="U45" s="225"/>
      <c r="V45" s="448">
        <v>1030970</v>
      </c>
      <c r="W45" s="448"/>
      <c r="X45" s="448">
        <v>668565</v>
      </c>
      <c r="Y45" s="448"/>
      <c r="Z45" s="448">
        <v>262540</v>
      </c>
      <c r="AA45" s="448"/>
      <c r="AB45" s="448">
        <v>239968</v>
      </c>
      <c r="AC45" s="448"/>
      <c r="AD45" s="448">
        <v>209377</v>
      </c>
      <c r="AE45" s="448"/>
      <c r="AF45" s="448">
        <v>30553</v>
      </c>
      <c r="AG45" s="448"/>
      <c r="AH45" s="527">
        <f>SUM(V45:AG45)</f>
        <v>2441973</v>
      </c>
      <c r="AI45" s="528"/>
      <c r="AJ45" s="469"/>
      <c r="AK45" s="469"/>
      <c r="AL45" s="469"/>
    </row>
    <row r="46" spans="1:38" ht="15" customHeight="1" x14ac:dyDescent="0.25">
      <c r="A46" s="479" t="s">
        <v>119</v>
      </c>
      <c r="B46" s="479"/>
      <c r="C46" s="479"/>
      <c r="D46" s="479"/>
      <c r="E46" s="479"/>
      <c r="F46" s="226"/>
      <c r="G46" s="517">
        <v>18202894</v>
      </c>
      <c r="H46" s="517"/>
      <c r="I46" s="517">
        <v>3678893</v>
      </c>
      <c r="J46" s="517"/>
      <c r="K46" s="517">
        <v>160000</v>
      </c>
      <c r="L46" s="517"/>
      <c r="M46" s="515">
        <v>0</v>
      </c>
      <c r="N46" s="515"/>
      <c r="O46" s="517">
        <v>0</v>
      </c>
      <c r="P46" s="517"/>
      <c r="Q46" s="517">
        <v>1000000</v>
      </c>
      <c r="R46" s="517"/>
      <c r="S46" s="518">
        <f>SUM(G46:R46)</f>
        <v>23041787</v>
      </c>
      <c r="T46" s="519"/>
      <c r="U46" s="226"/>
      <c r="V46" s="517">
        <v>1761557</v>
      </c>
      <c r="W46" s="517"/>
      <c r="X46" s="517">
        <v>637000</v>
      </c>
      <c r="Y46" s="517"/>
      <c r="Z46" s="517">
        <v>0</v>
      </c>
      <c r="AA46" s="517"/>
      <c r="AB46" s="515">
        <v>0</v>
      </c>
      <c r="AC46" s="515"/>
      <c r="AD46" s="517">
        <v>0</v>
      </c>
      <c r="AE46" s="517"/>
      <c r="AF46" s="517">
        <v>0</v>
      </c>
      <c r="AG46" s="517"/>
      <c r="AH46" s="518">
        <f>SUM(V46:AG46)</f>
        <v>2398557</v>
      </c>
      <c r="AI46" s="519"/>
      <c r="AJ46" s="469"/>
      <c r="AK46" s="469"/>
      <c r="AL46" s="469"/>
    </row>
    <row r="47" spans="1:38" ht="15" customHeight="1" x14ac:dyDescent="0.25">
      <c r="A47" s="446" t="s">
        <v>120</v>
      </c>
      <c r="B47" s="446"/>
      <c r="C47" s="446"/>
      <c r="D47" s="446"/>
      <c r="E47" s="446"/>
      <c r="F47" s="227"/>
      <c r="G47" s="441">
        <v>350000</v>
      </c>
      <c r="H47" s="441"/>
      <c r="I47" s="441">
        <v>0</v>
      </c>
      <c r="J47" s="441"/>
      <c r="K47" s="441">
        <v>0</v>
      </c>
      <c r="L47" s="441"/>
      <c r="M47" s="442">
        <v>0</v>
      </c>
      <c r="N47" s="442"/>
      <c r="O47" s="441">
        <v>0</v>
      </c>
      <c r="P47" s="441"/>
      <c r="Q47" s="441">
        <v>0</v>
      </c>
      <c r="R47" s="441"/>
      <c r="S47" s="518">
        <f>SUM(G47:R47)</f>
        <v>350000</v>
      </c>
      <c r="T47" s="519"/>
      <c r="U47" s="227"/>
      <c r="V47" s="441">
        <v>0</v>
      </c>
      <c r="W47" s="441"/>
      <c r="X47" s="441">
        <v>0</v>
      </c>
      <c r="Y47" s="441"/>
      <c r="Z47" s="441">
        <v>0</v>
      </c>
      <c r="AA47" s="441"/>
      <c r="AB47" s="442">
        <v>0</v>
      </c>
      <c r="AC47" s="442"/>
      <c r="AD47" s="441">
        <v>0</v>
      </c>
      <c r="AE47" s="441"/>
      <c r="AF47" s="441">
        <v>0</v>
      </c>
      <c r="AG47" s="441"/>
      <c r="AH47" s="518">
        <f>SUM(V47:AG47)</f>
        <v>0</v>
      </c>
      <c r="AI47" s="519"/>
      <c r="AJ47" s="469"/>
      <c r="AK47" s="469"/>
      <c r="AL47" s="469"/>
    </row>
    <row r="48" spans="1:38" ht="15" customHeight="1" x14ac:dyDescent="0.25">
      <c r="A48" s="440" t="s">
        <v>121</v>
      </c>
      <c r="B48" s="440"/>
      <c r="C48" s="440"/>
      <c r="D48" s="440"/>
      <c r="E48" s="440"/>
      <c r="F48" s="229"/>
      <c r="G48" s="441">
        <v>240000</v>
      </c>
      <c r="H48" s="441"/>
      <c r="I48" s="441">
        <v>0</v>
      </c>
      <c r="J48" s="441"/>
      <c r="K48" s="441">
        <v>0</v>
      </c>
      <c r="L48" s="441"/>
      <c r="M48" s="442">
        <v>0</v>
      </c>
      <c r="N48" s="442"/>
      <c r="O48" s="441">
        <v>0</v>
      </c>
      <c r="P48" s="441"/>
      <c r="Q48" s="441">
        <v>0</v>
      </c>
      <c r="R48" s="441"/>
      <c r="S48" s="518">
        <f>SUM(G48:R48)</f>
        <v>240000</v>
      </c>
      <c r="T48" s="519"/>
      <c r="U48" s="229"/>
      <c r="V48" s="442">
        <v>26000</v>
      </c>
      <c r="W48" s="442"/>
      <c r="X48" s="442">
        <v>0</v>
      </c>
      <c r="Y48" s="442"/>
      <c r="Z48" s="442">
        <v>0</v>
      </c>
      <c r="AA48" s="442"/>
      <c r="AB48" s="518">
        <v>0</v>
      </c>
      <c r="AC48" s="518"/>
      <c r="AD48" s="442">
        <v>0</v>
      </c>
      <c r="AE48" s="442"/>
      <c r="AF48" s="442">
        <v>0</v>
      </c>
      <c r="AG48" s="442"/>
      <c r="AH48" s="518">
        <f>SUM(V48:AG48)</f>
        <v>26000</v>
      </c>
      <c r="AI48" s="519"/>
      <c r="AJ48" s="469"/>
      <c r="AK48" s="469"/>
      <c r="AL48" s="469"/>
    </row>
    <row r="49" spans="1:38" ht="15" customHeight="1" x14ac:dyDescent="0.25">
      <c r="A49" s="507" t="s">
        <v>122</v>
      </c>
      <c r="B49" s="507"/>
      <c r="C49" s="507"/>
      <c r="D49" s="507"/>
      <c r="E49" s="507"/>
      <c r="F49" s="232"/>
      <c r="G49" s="503">
        <f>SUM(G45-G46-G47-G48)</f>
        <v>-3901438</v>
      </c>
      <c r="H49" s="503"/>
      <c r="I49" s="503">
        <f>SUM(I45-I46-I47-I48)</f>
        <v>1223280</v>
      </c>
      <c r="J49" s="503"/>
      <c r="K49" s="503">
        <f>SUM(K45-K46-K47-K48)</f>
        <v>2116775</v>
      </c>
      <c r="L49" s="503"/>
      <c r="M49" s="503">
        <f>SUM(M45-M46-M47-M48)</f>
        <v>2081030</v>
      </c>
      <c r="N49" s="503"/>
      <c r="O49" s="503">
        <f>SUM(O45-O46-O47-O48)</f>
        <v>1815739</v>
      </c>
      <c r="P49" s="503"/>
      <c r="Q49" s="503">
        <f>SUM(Q45-Q46-Q47-Q48)</f>
        <v>-735039</v>
      </c>
      <c r="R49" s="503"/>
      <c r="S49" s="503">
        <f>SUM(S45-S46-S47-S48)</f>
        <v>6036347</v>
      </c>
      <c r="T49" s="503"/>
      <c r="U49" s="231"/>
      <c r="V49" s="503">
        <f>SUM(V45-V46-V48)</f>
        <v>-756587</v>
      </c>
      <c r="W49" s="503"/>
      <c r="X49" s="503">
        <f>SUM(X45-X46-X47)</f>
        <v>31565</v>
      </c>
      <c r="Y49" s="503"/>
      <c r="Z49" s="503">
        <f>SUM(Z45-Z46)</f>
        <v>262540</v>
      </c>
      <c r="AA49" s="503"/>
      <c r="AB49" s="503">
        <f>SUM(AB45-AB46)</f>
        <v>239968</v>
      </c>
      <c r="AC49" s="503"/>
      <c r="AD49" s="503">
        <f>SUM(AD45-AD46)</f>
        <v>209377</v>
      </c>
      <c r="AE49" s="503"/>
      <c r="AF49" s="503">
        <f>SUM(AF45-AF46)</f>
        <v>30553</v>
      </c>
      <c r="AG49" s="503"/>
      <c r="AH49" s="504">
        <f>SUM(V49:AG49)</f>
        <v>17416</v>
      </c>
      <c r="AI49" s="505"/>
      <c r="AJ49" s="469"/>
      <c r="AK49" s="469"/>
      <c r="AL49" s="469"/>
    </row>
    <row r="50" spans="1:38" ht="15" customHeight="1" x14ac:dyDescent="0.25">
      <c r="A50" s="477">
        <v>2030</v>
      </c>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69"/>
      <c r="AK50" s="469"/>
      <c r="AL50" s="469"/>
    </row>
    <row r="51" spans="1:38" ht="15.6" thickBot="1" x14ac:dyDescent="0.3">
      <c r="A51" s="478" t="s">
        <v>102</v>
      </c>
      <c r="B51" s="478"/>
      <c r="C51" s="478"/>
      <c r="D51" s="478"/>
      <c r="E51" s="478"/>
      <c r="F51" s="225"/>
      <c r="G51" s="448">
        <v>14727456</v>
      </c>
      <c r="H51" s="448"/>
      <c r="I51" s="448">
        <v>4902173</v>
      </c>
      <c r="J51" s="448"/>
      <c r="K51" s="448">
        <v>2276775</v>
      </c>
      <c r="L51" s="448"/>
      <c r="M51" s="448">
        <v>2081030</v>
      </c>
      <c r="N51" s="448"/>
      <c r="O51" s="448">
        <v>1815739</v>
      </c>
      <c r="P51" s="448"/>
      <c r="Q51" s="448">
        <v>264961</v>
      </c>
      <c r="R51" s="448"/>
      <c r="S51" s="448">
        <f>S45*1.02</f>
        <v>30261496.68</v>
      </c>
      <c r="T51" s="448"/>
      <c r="U51" s="225"/>
      <c r="V51" s="448">
        <v>1594970</v>
      </c>
      <c r="W51" s="448"/>
      <c r="X51" s="448">
        <v>668565</v>
      </c>
      <c r="Y51" s="448"/>
      <c r="Z51" s="448">
        <v>262540</v>
      </c>
      <c r="AA51" s="448"/>
      <c r="AB51" s="448">
        <v>239968</v>
      </c>
      <c r="AC51" s="448"/>
      <c r="AD51" s="448">
        <v>209377</v>
      </c>
      <c r="AE51" s="448"/>
      <c r="AF51" s="448">
        <v>30553</v>
      </c>
      <c r="AG51" s="448"/>
      <c r="AH51" s="447">
        <f>SUM(V51:AG51)</f>
        <v>3005973</v>
      </c>
      <c r="AI51" s="506"/>
      <c r="AJ51" s="469"/>
      <c r="AK51" s="469"/>
      <c r="AL51" s="469"/>
    </row>
    <row r="52" spans="1:38" ht="15" customHeight="1" x14ac:dyDescent="0.25">
      <c r="A52" s="479" t="s">
        <v>119</v>
      </c>
      <c r="B52" s="479"/>
      <c r="C52" s="479"/>
      <c r="D52" s="479"/>
      <c r="E52" s="479"/>
      <c r="F52" s="226"/>
      <c r="G52" s="517">
        <v>18006930</v>
      </c>
      <c r="H52" s="517"/>
      <c r="I52" s="517">
        <v>7386042</v>
      </c>
      <c r="J52" s="517"/>
      <c r="K52" s="517">
        <v>3000000</v>
      </c>
      <c r="L52" s="517"/>
      <c r="M52" s="515">
        <v>1422450</v>
      </c>
      <c r="N52" s="515"/>
      <c r="O52" s="517">
        <v>0</v>
      </c>
      <c r="P52" s="517"/>
      <c r="Q52" s="517">
        <v>0</v>
      </c>
      <c r="R52" s="517"/>
      <c r="S52" s="515">
        <f>SUM(G52:R52)</f>
        <v>29815422</v>
      </c>
      <c r="T52" s="516"/>
      <c r="U52" s="226"/>
      <c r="V52" s="517">
        <v>1600556</v>
      </c>
      <c r="W52" s="517"/>
      <c r="X52" s="517">
        <v>0</v>
      </c>
      <c r="Y52" s="517"/>
      <c r="Z52" s="517">
        <v>0</v>
      </c>
      <c r="AA52" s="517"/>
      <c r="AB52" s="515">
        <v>0</v>
      </c>
      <c r="AC52" s="515"/>
      <c r="AD52" s="517">
        <v>0</v>
      </c>
      <c r="AE52" s="517"/>
      <c r="AF52" s="517">
        <v>0</v>
      </c>
      <c r="AG52" s="517"/>
      <c r="AH52" s="515">
        <f>SUM(V52:AG52)</f>
        <v>1600556</v>
      </c>
      <c r="AI52" s="516"/>
      <c r="AJ52" s="469"/>
      <c r="AK52" s="469"/>
      <c r="AL52" s="469"/>
    </row>
    <row r="53" spans="1:38" ht="15" customHeight="1" x14ac:dyDescent="0.25">
      <c r="A53" s="446" t="s">
        <v>120</v>
      </c>
      <c r="B53" s="446"/>
      <c r="C53" s="446"/>
      <c r="D53" s="446"/>
      <c r="E53" s="446"/>
      <c r="F53" s="227"/>
      <c r="G53" s="441">
        <v>350000</v>
      </c>
      <c r="H53" s="441"/>
      <c r="I53" s="441">
        <v>0</v>
      </c>
      <c r="J53" s="441"/>
      <c r="K53" s="441">
        <v>0</v>
      </c>
      <c r="L53" s="441"/>
      <c r="M53" s="442">
        <v>0</v>
      </c>
      <c r="N53" s="442"/>
      <c r="O53" s="441">
        <v>0</v>
      </c>
      <c r="P53" s="441"/>
      <c r="Q53" s="441">
        <v>0</v>
      </c>
      <c r="R53" s="441"/>
      <c r="S53" s="442">
        <f>SUM(G53:R53)</f>
        <v>350000</v>
      </c>
      <c r="T53" s="445"/>
      <c r="U53" s="227"/>
      <c r="V53" s="441">
        <v>0</v>
      </c>
      <c r="W53" s="441"/>
      <c r="X53" s="441">
        <v>0</v>
      </c>
      <c r="Y53" s="441"/>
      <c r="Z53" s="441">
        <v>0</v>
      </c>
      <c r="AA53" s="441"/>
      <c r="AB53" s="511">
        <v>0</v>
      </c>
      <c r="AC53" s="511"/>
      <c r="AD53" s="441">
        <v>0</v>
      </c>
      <c r="AE53" s="441"/>
      <c r="AF53" s="441">
        <v>0</v>
      </c>
      <c r="AG53" s="441"/>
      <c r="AH53" s="442">
        <f>SUM(V53:AG53)</f>
        <v>0</v>
      </c>
      <c r="AI53" s="445"/>
      <c r="AJ53" s="469"/>
      <c r="AK53" s="469"/>
      <c r="AL53" s="469"/>
    </row>
    <row r="54" spans="1:38" ht="15" customHeight="1" x14ac:dyDescent="0.25">
      <c r="A54" s="440" t="s">
        <v>123</v>
      </c>
      <c r="B54" s="440"/>
      <c r="C54" s="440"/>
      <c r="D54" s="440"/>
      <c r="E54" s="440"/>
      <c r="F54" s="229"/>
      <c r="G54" s="441">
        <v>240000</v>
      </c>
      <c r="H54" s="441"/>
      <c r="I54" s="441">
        <v>0</v>
      </c>
      <c r="J54" s="441"/>
      <c r="K54" s="441">
        <v>0</v>
      </c>
      <c r="L54" s="441"/>
      <c r="M54" s="442">
        <v>0</v>
      </c>
      <c r="N54" s="442"/>
      <c r="O54" s="441">
        <v>0</v>
      </c>
      <c r="P54" s="441"/>
      <c r="Q54" s="441">
        <v>0</v>
      </c>
      <c r="R54" s="441"/>
      <c r="S54" s="442">
        <f>SUM(G54:R54)</f>
        <v>240000</v>
      </c>
      <c r="T54" s="445"/>
      <c r="U54" s="229"/>
      <c r="V54" s="441">
        <v>26000</v>
      </c>
      <c r="W54" s="441"/>
      <c r="X54" s="441">
        <v>0</v>
      </c>
      <c r="Y54" s="441"/>
      <c r="Z54" s="441">
        <v>0</v>
      </c>
      <c r="AA54" s="441"/>
      <c r="AB54" s="442">
        <v>0</v>
      </c>
      <c r="AC54" s="442"/>
      <c r="AD54" s="441">
        <v>0</v>
      </c>
      <c r="AE54" s="441"/>
      <c r="AF54" s="441">
        <v>0</v>
      </c>
      <c r="AG54" s="441"/>
      <c r="AH54" s="442">
        <f>SUM(V54:AG54)</f>
        <v>26000</v>
      </c>
      <c r="AI54" s="445"/>
      <c r="AJ54" s="469"/>
      <c r="AK54" s="469"/>
      <c r="AL54" s="469"/>
    </row>
    <row r="55" spans="1:38" ht="15" customHeight="1" x14ac:dyDescent="0.25">
      <c r="A55" s="507" t="s">
        <v>122</v>
      </c>
      <c r="B55" s="507"/>
      <c r="C55" s="507"/>
      <c r="D55" s="507"/>
      <c r="E55" s="507"/>
      <c r="F55" s="232"/>
      <c r="G55" s="514">
        <f>SUM(G51-G52-G53-G54)</f>
        <v>-3869474</v>
      </c>
      <c r="H55" s="514"/>
      <c r="I55" s="514">
        <f>SUM(I51-I52)</f>
        <v>-2483869</v>
      </c>
      <c r="J55" s="514"/>
      <c r="K55" s="514">
        <f>SUM(K51-K52)</f>
        <v>-723225</v>
      </c>
      <c r="L55" s="514"/>
      <c r="M55" s="503">
        <f>SUM(M51-M52)</f>
        <v>658580</v>
      </c>
      <c r="N55" s="503"/>
      <c r="O55" s="503">
        <f>SUM(O51-O52)</f>
        <v>1815739</v>
      </c>
      <c r="P55" s="503"/>
      <c r="Q55" s="503">
        <f>SUM(Q51-Q52)</f>
        <v>264961</v>
      </c>
      <c r="R55" s="503"/>
      <c r="S55" s="504">
        <f>SUM(G55:R55)</f>
        <v>-4337288</v>
      </c>
      <c r="T55" s="505"/>
      <c r="U55" s="231"/>
      <c r="V55" s="503">
        <f>SUM(V51-V52-V53-V54)</f>
        <v>-31586</v>
      </c>
      <c r="W55" s="503"/>
      <c r="X55" s="514">
        <f>SUM(X51-X52-X53-X54)</f>
        <v>668565</v>
      </c>
      <c r="Y55" s="514"/>
      <c r="Z55" s="503">
        <f>SUM(Z51-Z52-Z53-Z54)</f>
        <v>262540</v>
      </c>
      <c r="AA55" s="503"/>
      <c r="AB55" s="503">
        <f>SUM(AB51-AB52-AB53-AB54)</f>
        <v>239968</v>
      </c>
      <c r="AC55" s="503"/>
      <c r="AD55" s="514">
        <f>SUM(AD51-AD52-AD53-AD54)</f>
        <v>209377</v>
      </c>
      <c r="AE55" s="514"/>
      <c r="AF55" s="514">
        <f>SUM(AF51-AF52-AF53-AF54)</f>
        <v>30553</v>
      </c>
      <c r="AG55" s="514"/>
      <c r="AH55" s="504">
        <f>SUM(V55:AG55)</f>
        <v>1379417</v>
      </c>
      <c r="AI55" s="505"/>
      <c r="AJ55" s="469"/>
      <c r="AK55" s="469"/>
      <c r="AL55" s="469"/>
    </row>
    <row r="56" spans="1:38" ht="15" customHeight="1" x14ac:dyDescent="0.25">
      <c r="A56" s="477">
        <v>2031</v>
      </c>
      <c r="B56" s="477"/>
      <c r="C56" s="477"/>
      <c r="D56" s="477"/>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c r="AG56" s="477"/>
      <c r="AH56" s="477"/>
      <c r="AI56" s="477"/>
      <c r="AJ56" s="469"/>
      <c r="AK56" s="469"/>
      <c r="AL56" s="469"/>
    </row>
    <row r="57" spans="1:38" ht="15.6" thickBot="1" x14ac:dyDescent="0.3">
      <c r="A57" s="478" t="s">
        <v>102</v>
      </c>
      <c r="B57" s="478"/>
      <c r="C57" s="478"/>
      <c r="D57" s="478"/>
      <c r="E57" s="478"/>
      <c r="F57" s="225"/>
      <c r="G57" s="448">
        <f>G45</f>
        <v>14891456</v>
      </c>
      <c r="H57" s="448"/>
      <c r="I57" s="448">
        <f>I51</f>
        <v>4902173</v>
      </c>
      <c r="J57" s="448"/>
      <c r="K57" s="448">
        <f>K51</f>
        <v>2276775</v>
      </c>
      <c r="L57" s="448"/>
      <c r="M57" s="448">
        <f>M51</f>
        <v>2081030</v>
      </c>
      <c r="N57" s="448"/>
      <c r="O57" s="448">
        <f>O51</f>
        <v>1815739</v>
      </c>
      <c r="P57" s="448"/>
      <c r="Q57" s="448">
        <f>Q51</f>
        <v>264961</v>
      </c>
      <c r="R57" s="448"/>
      <c r="S57" s="448">
        <f>SUM(G57:R57)</f>
        <v>26232134</v>
      </c>
      <c r="T57" s="448"/>
      <c r="U57" s="225"/>
      <c r="V57" s="448">
        <v>1594970</v>
      </c>
      <c r="W57" s="448"/>
      <c r="X57" s="448">
        <v>668565</v>
      </c>
      <c r="Y57" s="448"/>
      <c r="Z57" s="448">
        <v>262540</v>
      </c>
      <c r="AA57" s="448"/>
      <c r="AB57" s="448">
        <v>239968</v>
      </c>
      <c r="AC57" s="448"/>
      <c r="AD57" s="448">
        <v>209377</v>
      </c>
      <c r="AE57" s="448"/>
      <c r="AF57" s="448">
        <v>30553</v>
      </c>
      <c r="AG57" s="448"/>
      <c r="AH57" s="447">
        <f>SUM(V57:AG57)</f>
        <v>3005973</v>
      </c>
      <c r="AI57" s="506"/>
      <c r="AJ57" s="469"/>
      <c r="AK57" s="469"/>
      <c r="AL57" s="469"/>
    </row>
    <row r="58" spans="1:38" ht="15" customHeight="1" x14ac:dyDescent="0.25">
      <c r="A58" s="479" t="s">
        <v>119</v>
      </c>
      <c r="B58" s="479"/>
      <c r="C58" s="479"/>
      <c r="D58" s="479"/>
      <c r="E58" s="479"/>
      <c r="F58" s="233"/>
      <c r="G58" s="508"/>
      <c r="H58" s="509"/>
      <c r="I58" s="508"/>
      <c r="J58" s="509"/>
      <c r="K58" s="508"/>
      <c r="L58" s="509"/>
      <c r="M58" s="508"/>
      <c r="N58" s="509"/>
      <c r="O58" s="508"/>
      <c r="P58" s="509"/>
      <c r="Q58" s="508"/>
      <c r="R58" s="509"/>
      <c r="S58" s="508"/>
      <c r="T58" s="510"/>
      <c r="U58" s="233"/>
      <c r="V58" s="508">
        <v>3005970</v>
      </c>
      <c r="W58" s="509"/>
      <c r="X58" s="508"/>
      <c r="Y58" s="509"/>
      <c r="Z58" s="512"/>
      <c r="AA58" s="513"/>
      <c r="AB58" s="508"/>
      <c r="AC58" s="509"/>
      <c r="AD58" s="508"/>
      <c r="AE58" s="509"/>
      <c r="AF58" s="508"/>
      <c r="AG58" s="509"/>
      <c r="AH58" s="508"/>
      <c r="AI58" s="510"/>
      <c r="AJ58" s="469"/>
      <c r="AK58" s="469"/>
      <c r="AL58" s="469"/>
    </row>
    <row r="59" spans="1:38" ht="15" customHeight="1" x14ac:dyDescent="0.25">
      <c r="A59" s="446" t="s">
        <v>120</v>
      </c>
      <c r="B59" s="446"/>
      <c r="C59" s="446"/>
      <c r="D59" s="446"/>
      <c r="E59" s="446"/>
      <c r="F59" s="227"/>
      <c r="G59" s="441">
        <v>350000</v>
      </c>
      <c r="H59" s="441"/>
      <c r="I59" s="441">
        <v>0</v>
      </c>
      <c r="J59" s="441"/>
      <c r="K59" s="441">
        <v>0</v>
      </c>
      <c r="L59" s="441"/>
      <c r="M59" s="442">
        <v>0</v>
      </c>
      <c r="N59" s="442"/>
      <c r="O59" s="441">
        <v>0</v>
      </c>
      <c r="P59" s="441"/>
      <c r="Q59" s="441">
        <v>0</v>
      </c>
      <c r="R59" s="441"/>
      <c r="S59" s="442">
        <f>SUM(G59:P59)</f>
        <v>350000</v>
      </c>
      <c r="T59" s="445"/>
      <c r="U59" s="227"/>
      <c r="V59" s="441"/>
      <c r="W59" s="441"/>
      <c r="X59" s="441">
        <v>0</v>
      </c>
      <c r="Y59" s="441"/>
      <c r="Z59" s="441">
        <v>0</v>
      </c>
      <c r="AA59" s="441"/>
      <c r="AB59" s="511">
        <v>0</v>
      </c>
      <c r="AC59" s="511"/>
      <c r="AD59" s="441">
        <v>0</v>
      </c>
      <c r="AE59" s="441"/>
      <c r="AF59" s="441">
        <v>0</v>
      </c>
      <c r="AG59" s="441"/>
      <c r="AH59" s="442">
        <f>SUM(V59:AG59)</f>
        <v>0</v>
      </c>
      <c r="AI59" s="445"/>
      <c r="AJ59" s="469"/>
      <c r="AK59" s="469"/>
      <c r="AL59" s="469"/>
    </row>
    <row r="60" spans="1:38" ht="15" customHeight="1" x14ac:dyDescent="0.25">
      <c r="A60" s="440" t="s">
        <v>123</v>
      </c>
      <c r="B60" s="440"/>
      <c r="C60" s="440"/>
      <c r="D60" s="440"/>
      <c r="E60" s="440"/>
      <c r="F60" s="229"/>
      <c r="G60" s="441">
        <v>240000</v>
      </c>
      <c r="H60" s="441"/>
      <c r="I60" s="441">
        <v>0</v>
      </c>
      <c r="J60" s="441"/>
      <c r="K60" s="441">
        <v>0</v>
      </c>
      <c r="L60" s="441"/>
      <c r="M60" s="442">
        <v>0</v>
      </c>
      <c r="N60" s="442"/>
      <c r="O60" s="441">
        <v>0</v>
      </c>
      <c r="P60" s="441"/>
      <c r="Q60" s="441">
        <v>0</v>
      </c>
      <c r="R60" s="441"/>
      <c r="S60" s="442">
        <f>SUM(G60:P60)</f>
        <v>240000</v>
      </c>
      <c r="T60" s="445"/>
      <c r="U60" s="229"/>
      <c r="V60" s="441">
        <v>26000</v>
      </c>
      <c r="W60" s="441"/>
      <c r="X60" s="441">
        <v>0</v>
      </c>
      <c r="Y60" s="441"/>
      <c r="Z60" s="441">
        <v>0</v>
      </c>
      <c r="AA60" s="441"/>
      <c r="AB60" s="442">
        <v>0</v>
      </c>
      <c r="AC60" s="442"/>
      <c r="AD60" s="441">
        <v>0</v>
      </c>
      <c r="AE60" s="441"/>
      <c r="AF60" s="441">
        <v>0</v>
      </c>
      <c r="AG60" s="441"/>
      <c r="AH60" s="442">
        <f>SUM(V60:AG60)</f>
        <v>26000</v>
      </c>
      <c r="AI60" s="445"/>
      <c r="AJ60" s="469"/>
      <c r="AK60" s="469"/>
      <c r="AL60" s="469"/>
    </row>
    <row r="61" spans="1:38" ht="15" customHeight="1" x14ac:dyDescent="0.25">
      <c r="A61" s="507" t="s">
        <v>122</v>
      </c>
      <c r="B61" s="507"/>
      <c r="C61" s="507"/>
      <c r="D61" s="507"/>
      <c r="E61" s="507"/>
      <c r="F61" s="232"/>
      <c r="G61" s="503">
        <f>SUM(G57-G59-G60)</f>
        <v>14301456</v>
      </c>
      <c r="H61" s="503"/>
      <c r="I61" s="503">
        <f>I57</f>
        <v>4902173</v>
      </c>
      <c r="J61" s="503"/>
      <c r="K61" s="503">
        <f>K57</f>
        <v>2276775</v>
      </c>
      <c r="L61" s="503"/>
      <c r="M61" s="503">
        <f>M57</f>
        <v>2081030</v>
      </c>
      <c r="N61" s="503"/>
      <c r="O61" s="503">
        <f>O57</f>
        <v>1815739</v>
      </c>
      <c r="P61" s="503"/>
      <c r="Q61" s="503">
        <f>Q57</f>
        <v>264961</v>
      </c>
      <c r="R61" s="503"/>
      <c r="S61" s="504">
        <f>SUM(G61:R61)</f>
        <v>25642134</v>
      </c>
      <c r="T61" s="505"/>
      <c r="U61" s="231"/>
      <c r="V61" s="503">
        <f>SUM(V57-V58-V59-V60)</f>
        <v>-1437000</v>
      </c>
      <c r="W61" s="503"/>
      <c r="X61" s="503">
        <f>SUM(X57-X59-X60)</f>
        <v>668565</v>
      </c>
      <c r="Y61" s="503"/>
      <c r="Z61" s="503">
        <f>SUM(Z57-Z59-Z60)</f>
        <v>262540</v>
      </c>
      <c r="AA61" s="503"/>
      <c r="AB61" s="503">
        <f>SUM(AB57-AB59-AB60)</f>
        <v>239968</v>
      </c>
      <c r="AC61" s="503"/>
      <c r="AD61" s="503">
        <f>SUM(AD57-AD59-AD60)</f>
        <v>209377</v>
      </c>
      <c r="AE61" s="503"/>
      <c r="AF61" s="503">
        <f>SUM(AF57-AF59-AF60)</f>
        <v>30553</v>
      </c>
      <c r="AG61" s="503"/>
      <c r="AH61" s="504">
        <f>SUM(V61:AG61)</f>
        <v>-25997</v>
      </c>
      <c r="AI61" s="505"/>
      <c r="AJ61" s="469"/>
      <c r="AK61" s="469"/>
      <c r="AL61" s="469"/>
    </row>
    <row r="62" spans="1:38" ht="15" customHeight="1" x14ac:dyDescent="0.25">
      <c r="A62" s="477">
        <v>2032</v>
      </c>
      <c r="B62" s="477"/>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c r="AA62" s="477"/>
      <c r="AB62" s="477"/>
      <c r="AC62" s="477"/>
      <c r="AD62" s="477"/>
      <c r="AE62" s="477"/>
      <c r="AF62" s="477"/>
      <c r="AG62" s="477"/>
      <c r="AH62" s="477"/>
      <c r="AI62" s="477"/>
      <c r="AJ62" s="469"/>
      <c r="AK62" s="469"/>
      <c r="AL62" s="469"/>
    </row>
    <row r="63" spans="1:38" ht="15.6" thickBot="1" x14ac:dyDescent="0.3">
      <c r="A63" s="478" t="s">
        <v>102</v>
      </c>
      <c r="B63" s="478"/>
      <c r="C63" s="478"/>
      <c r="D63" s="478"/>
      <c r="E63" s="478"/>
      <c r="F63" s="225"/>
      <c r="G63" s="448">
        <f>G45</f>
        <v>14891456</v>
      </c>
      <c r="H63" s="448"/>
      <c r="I63" s="448">
        <f t="shared" ref="I63" si="3">I57</f>
        <v>4902173</v>
      </c>
      <c r="J63" s="448"/>
      <c r="K63" s="448">
        <f t="shared" ref="K63" si="4">K57</f>
        <v>2276775</v>
      </c>
      <c r="L63" s="448"/>
      <c r="M63" s="448">
        <f t="shared" ref="M63" si="5">M57</f>
        <v>2081030</v>
      </c>
      <c r="N63" s="448"/>
      <c r="O63" s="448">
        <f t="shared" ref="O63" si="6">O57</f>
        <v>1815739</v>
      </c>
      <c r="P63" s="448"/>
      <c r="Q63" s="448">
        <f t="shared" ref="Q63" si="7">Q57</f>
        <v>264961</v>
      </c>
      <c r="R63" s="448"/>
      <c r="S63" s="448">
        <f>SUM(G63:R63)</f>
        <v>26232134</v>
      </c>
      <c r="T63" s="448"/>
      <c r="U63" s="225"/>
      <c r="V63" s="448">
        <v>1594970</v>
      </c>
      <c r="W63" s="448"/>
      <c r="X63" s="448">
        <v>668565</v>
      </c>
      <c r="Y63" s="448"/>
      <c r="Z63" s="448">
        <v>262540</v>
      </c>
      <c r="AA63" s="448"/>
      <c r="AB63" s="448">
        <v>239968</v>
      </c>
      <c r="AC63" s="448"/>
      <c r="AD63" s="448">
        <v>209377</v>
      </c>
      <c r="AE63" s="448"/>
      <c r="AF63" s="448">
        <v>30553</v>
      </c>
      <c r="AG63" s="448"/>
      <c r="AH63" s="447">
        <f>SUM(V63:AG63)</f>
        <v>3005973</v>
      </c>
      <c r="AI63" s="506"/>
      <c r="AJ63" s="469"/>
      <c r="AK63" s="469"/>
      <c r="AL63" s="469"/>
    </row>
    <row r="64" spans="1:38" ht="15" customHeight="1" x14ac:dyDescent="0.25">
      <c r="A64" s="446" t="s">
        <v>120</v>
      </c>
      <c r="B64" s="446"/>
      <c r="C64" s="446"/>
      <c r="D64" s="446"/>
      <c r="E64" s="446"/>
      <c r="F64" s="227"/>
      <c r="G64" s="441">
        <v>350000</v>
      </c>
      <c r="H64" s="441"/>
      <c r="I64" s="441">
        <v>0</v>
      </c>
      <c r="J64" s="441"/>
      <c r="K64" s="441">
        <v>0</v>
      </c>
      <c r="L64" s="441"/>
      <c r="M64" s="442">
        <v>0</v>
      </c>
      <c r="N64" s="442"/>
      <c r="O64" s="441">
        <v>0</v>
      </c>
      <c r="P64" s="441"/>
      <c r="Q64" s="441">
        <v>0</v>
      </c>
      <c r="R64" s="441"/>
      <c r="S64" s="442">
        <f>SUM(G64:P64)</f>
        <v>350000</v>
      </c>
      <c r="T64" s="445"/>
      <c r="U64" s="234"/>
      <c r="V64" s="441">
        <f>V63*U64</f>
        <v>0</v>
      </c>
      <c r="W64" s="441"/>
      <c r="X64" s="441">
        <v>0</v>
      </c>
      <c r="Y64" s="441"/>
      <c r="Z64" s="441">
        <v>0</v>
      </c>
      <c r="AA64" s="441"/>
      <c r="AB64" s="511">
        <v>0</v>
      </c>
      <c r="AC64" s="511"/>
      <c r="AD64" s="441">
        <v>0</v>
      </c>
      <c r="AE64" s="441"/>
      <c r="AF64" s="441">
        <v>0</v>
      </c>
      <c r="AG64" s="441"/>
      <c r="AH64" s="442">
        <f>SUM(V64:AG64)</f>
        <v>0</v>
      </c>
      <c r="AI64" s="445"/>
      <c r="AJ64" s="469"/>
      <c r="AK64" s="469"/>
      <c r="AL64" s="469"/>
    </row>
    <row r="65" spans="1:38" ht="15" customHeight="1" x14ac:dyDescent="0.25">
      <c r="A65" s="440" t="s">
        <v>123</v>
      </c>
      <c r="B65" s="440"/>
      <c r="C65" s="440"/>
      <c r="D65" s="440"/>
      <c r="E65" s="440"/>
      <c r="F65" s="229"/>
      <c r="G65" s="441">
        <v>240000</v>
      </c>
      <c r="H65" s="441"/>
      <c r="I65" s="441">
        <v>0</v>
      </c>
      <c r="J65" s="441"/>
      <c r="K65" s="441">
        <v>0</v>
      </c>
      <c r="L65" s="441"/>
      <c r="M65" s="442">
        <v>0</v>
      </c>
      <c r="N65" s="442"/>
      <c r="O65" s="441">
        <v>0</v>
      </c>
      <c r="P65" s="441"/>
      <c r="Q65" s="441">
        <v>0</v>
      </c>
      <c r="R65" s="441"/>
      <c r="S65" s="442">
        <f>SUM(G65:P65)</f>
        <v>240000</v>
      </c>
      <c r="T65" s="445"/>
      <c r="U65" s="229"/>
      <c r="V65" s="441">
        <v>26000</v>
      </c>
      <c r="W65" s="441"/>
      <c r="X65" s="441">
        <v>0</v>
      </c>
      <c r="Y65" s="441"/>
      <c r="Z65" s="441">
        <v>0</v>
      </c>
      <c r="AA65" s="441"/>
      <c r="AB65" s="442">
        <v>0</v>
      </c>
      <c r="AC65" s="442"/>
      <c r="AD65" s="441">
        <v>0</v>
      </c>
      <c r="AE65" s="441"/>
      <c r="AF65" s="441">
        <v>0</v>
      </c>
      <c r="AG65" s="441"/>
      <c r="AH65" s="442">
        <f>SUM(V65:AG65)</f>
        <v>26000</v>
      </c>
      <c r="AI65" s="445"/>
      <c r="AJ65" s="469"/>
      <c r="AK65" s="469"/>
      <c r="AL65" s="469"/>
    </row>
    <row r="66" spans="1:38" ht="15" customHeight="1" x14ac:dyDescent="0.25">
      <c r="A66" s="507" t="s">
        <v>104</v>
      </c>
      <c r="B66" s="507"/>
      <c r="C66" s="507"/>
      <c r="D66" s="507"/>
      <c r="E66" s="507"/>
      <c r="F66" s="232"/>
      <c r="G66" s="503">
        <f>SUM(G63-G64-G65)</f>
        <v>14301456</v>
      </c>
      <c r="H66" s="503"/>
      <c r="I66" s="503">
        <f>I63</f>
        <v>4902173</v>
      </c>
      <c r="J66" s="503"/>
      <c r="K66" s="503">
        <f>K63</f>
        <v>2276775</v>
      </c>
      <c r="L66" s="503"/>
      <c r="M66" s="503">
        <f>M63</f>
        <v>2081030</v>
      </c>
      <c r="N66" s="503"/>
      <c r="O66" s="503">
        <f>O63</f>
        <v>1815739</v>
      </c>
      <c r="P66" s="503"/>
      <c r="Q66" s="503">
        <f>Q63</f>
        <v>264961</v>
      </c>
      <c r="R66" s="503"/>
      <c r="S66" s="504">
        <f>SUM(G66:R66)</f>
        <v>25642134</v>
      </c>
      <c r="T66" s="505"/>
      <c r="U66" s="231"/>
      <c r="V66" s="503">
        <f>SUM(V63-V64-V65)</f>
        <v>1568970</v>
      </c>
      <c r="W66" s="503"/>
      <c r="X66" s="503">
        <f>SUM(X63-X64-X65)</f>
        <v>668565</v>
      </c>
      <c r="Y66" s="503"/>
      <c r="Z66" s="503">
        <f>SUM(Z63-Z64-Z65)</f>
        <v>262540</v>
      </c>
      <c r="AA66" s="503"/>
      <c r="AB66" s="503">
        <f>SUM(AB63-AB64-AB65)</f>
        <v>239968</v>
      </c>
      <c r="AC66" s="503"/>
      <c r="AD66" s="503">
        <f>SUM(AD63-AD64-AD65)</f>
        <v>209377</v>
      </c>
      <c r="AE66" s="503"/>
      <c r="AF66" s="503">
        <f>SUM(AF63-AF64-AF65)</f>
        <v>30553</v>
      </c>
      <c r="AG66" s="503"/>
      <c r="AH66" s="504">
        <f>SUM(V66:AG66)</f>
        <v>2979973</v>
      </c>
      <c r="AI66" s="505"/>
      <c r="AJ66" s="469"/>
      <c r="AK66" s="469"/>
      <c r="AL66" s="469"/>
    </row>
    <row r="67" spans="1:38" x14ac:dyDescent="0.25">
      <c r="A67" s="436" t="s">
        <v>108</v>
      </c>
      <c r="B67" s="436"/>
      <c r="C67" s="436"/>
      <c r="D67" s="436"/>
      <c r="E67" s="436"/>
      <c r="F67" s="436"/>
      <c r="G67" s="430">
        <f>G61+G66</f>
        <v>28602912</v>
      </c>
      <c r="H67" s="431"/>
      <c r="I67" s="430">
        <f>I61+I66</f>
        <v>9804346</v>
      </c>
      <c r="J67" s="431"/>
      <c r="K67" s="430">
        <f>K61+K66</f>
        <v>4553550</v>
      </c>
      <c r="L67" s="431"/>
      <c r="M67" s="430">
        <f>M61+M66</f>
        <v>4162060</v>
      </c>
      <c r="N67" s="431"/>
      <c r="O67" s="430">
        <f>O61+O66</f>
        <v>3631478</v>
      </c>
      <c r="P67" s="431"/>
      <c r="Q67" s="430">
        <f>Q61+Q66</f>
        <v>529922</v>
      </c>
      <c r="R67" s="431"/>
      <c r="S67" s="430">
        <f>S43+S49+S55+S61+S66</f>
        <v>53225227</v>
      </c>
      <c r="T67" s="431"/>
      <c r="U67" s="235"/>
      <c r="V67" s="430">
        <f>V61+V66</f>
        <v>131970</v>
      </c>
      <c r="W67" s="431"/>
      <c r="X67" s="430">
        <f>X61+X66</f>
        <v>1337130</v>
      </c>
      <c r="Y67" s="431"/>
      <c r="Z67" s="430">
        <f>Z61+Z66</f>
        <v>525080</v>
      </c>
      <c r="AA67" s="431"/>
      <c r="AB67" s="430">
        <f>AB61+AB66</f>
        <v>479936</v>
      </c>
      <c r="AC67" s="431"/>
      <c r="AD67" s="430">
        <f>AD61+AD66</f>
        <v>418754</v>
      </c>
      <c r="AE67" s="431"/>
      <c r="AF67" s="430">
        <f>AF61+AF66</f>
        <v>61106</v>
      </c>
      <c r="AG67" s="431"/>
      <c r="AH67" s="430">
        <f>AH43+AH49+AH55+AH61+AH66</f>
        <v>4422517</v>
      </c>
      <c r="AI67" s="431"/>
      <c r="AJ67" s="223"/>
      <c r="AK67" s="223"/>
      <c r="AL67" s="197"/>
    </row>
    <row r="68" spans="1:38" ht="15" customHeight="1" x14ac:dyDescent="0.25">
      <c r="A68" s="222"/>
      <c r="B68" s="222"/>
      <c r="C68" s="222"/>
      <c r="D68" s="222"/>
      <c r="E68" s="222"/>
      <c r="F68" s="222"/>
      <c r="G68" s="222"/>
      <c r="H68" s="222"/>
      <c r="I68" s="222"/>
      <c r="J68" s="222"/>
      <c r="K68" s="222"/>
      <c r="L68" s="222"/>
      <c r="M68" s="222"/>
      <c r="N68" s="222"/>
      <c r="O68" s="222"/>
      <c r="P68" s="222"/>
      <c r="Q68" s="222"/>
      <c r="R68" s="222"/>
      <c r="S68" s="222"/>
      <c r="T68" s="222"/>
      <c r="U68" s="222"/>
      <c r="V68" s="222"/>
      <c r="W68" s="222"/>
      <c r="X68" s="222"/>
      <c r="Y68" s="222"/>
      <c r="Z68" s="222"/>
      <c r="AA68" s="222"/>
      <c r="AB68" s="222"/>
      <c r="AC68" s="222"/>
      <c r="AD68" s="222"/>
      <c r="AE68" s="222"/>
      <c r="AF68" s="222"/>
      <c r="AG68" s="222"/>
      <c r="AH68" s="222"/>
      <c r="AI68" s="222"/>
    </row>
    <row r="69" spans="1:38" ht="15" customHeight="1" x14ac:dyDescent="0.25">
      <c r="A69" s="432" t="s">
        <v>124</v>
      </c>
      <c r="B69" s="432"/>
      <c r="C69" s="432"/>
      <c r="D69" s="432"/>
      <c r="E69" s="432"/>
      <c r="F69" s="432"/>
      <c r="G69" s="432"/>
      <c r="H69" s="432"/>
      <c r="I69" s="432"/>
      <c r="J69" s="432"/>
      <c r="K69" s="432"/>
      <c r="L69" s="432"/>
      <c r="M69" s="432"/>
      <c r="N69" s="432"/>
      <c r="O69" s="432"/>
      <c r="P69" s="432"/>
      <c r="Q69" s="432"/>
      <c r="R69" s="432"/>
      <c r="S69" s="432"/>
      <c r="T69" s="432"/>
      <c r="U69" s="432"/>
      <c r="V69" s="432"/>
      <c r="W69" s="432"/>
      <c r="X69" s="432"/>
      <c r="Y69" s="432"/>
      <c r="Z69" s="432"/>
      <c r="AA69" s="432"/>
      <c r="AB69" s="432"/>
      <c r="AC69" s="432"/>
      <c r="AD69" s="236"/>
      <c r="AE69" s="236"/>
    </row>
    <row r="70" spans="1:38" ht="15" customHeight="1" x14ac:dyDescent="0.25">
      <c r="A70" s="433" t="s">
        <v>125</v>
      </c>
      <c r="B70" s="433"/>
      <c r="C70" s="433"/>
      <c r="D70" s="433"/>
      <c r="E70" s="433"/>
      <c r="F70" s="433"/>
      <c r="G70" s="433"/>
      <c r="H70" s="433"/>
      <c r="I70" s="433"/>
      <c r="J70" s="433"/>
      <c r="K70" s="433"/>
      <c r="L70" s="433"/>
      <c r="M70" s="433"/>
      <c r="N70" s="433"/>
      <c r="O70" s="433"/>
      <c r="P70" s="433"/>
      <c r="Q70" s="433"/>
      <c r="R70" s="433"/>
      <c r="S70" s="433"/>
      <c r="T70" s="433"/>
      <c r="U70" s="433"/>
      <c r="V70" s="433"/>
      <c r="W70" s="433"/>
      <c r="X70" s="433"/>
      <c r="Y70" s="433"/>
      <c r="Z70" s="433"/>
      <c r="AA70" s="433"/>
      <c r="AB70" s="433"/>
      <c r="AC70" s="433"/>
      <c r="AD70" s="237"/>
      <c r="AE70" s="237"/>
    </row>
    <row r="71" spans="1:38" ht="15" customHeight="1" x14ac:dyDescent="0.25">
      <c r="A71" s="421" t="s">
        <v>126</v>
      </c>
      <c r="B71" s="421"/>
      <c r="C71" s="421"/>
      <c r="D71" s="421"/>
      <c r="E71" s="421"/>
      <c r="F71" s="421"/>
      <c r="G71" s="421"/>
      <c r="H71" s="421"/>
      <c r="I71" s="421"/>
      <c r="J71" s="421"/>
      <c r="K71" s="421"/>
      <c r="L71" s="421"/>
      <c r="M71" s="421"/>
      <c r="N71" s="421"/>
      <c r="O71" s="421"/>
      <c r="P71" s="434" t="s">
        <v>524</v>
      </c>
      <c r="Q71" s="434"/>
      <c r="R71" s="434"/>
      <c r="S71" s="435" t="s">
        <v>525</v>
      </c>
      <c r="T71" s="435"/>
      <c r="U71" s="435"/>
      <c r="V71" s="435"/>
      <c r="W71" s="435"/>
      <c r="X71" s="435"/>
      <c r="Y71" s="435"/>
      <c r="Z71" s="435"/>
      <c r="AA71" s="435"/>
      <c r="AB71" s="435"/>
      <c r="AC71" s="435"/>
      <c r="AD71" s="238"/>
      <c r="AE71" s="238"/>
    </row>
    <row r="72" spans="1:38" ht="15" customHeight="1" x14ac:dyDescent="0.25">
      <c r="A72" s="419" t="s">
        <v>127</v>
      </c>
      <c r="B72" s="419"/>
      <c r="C72" s="419"/>
      <c r="D72" s="419"/>
      <c r="E72" s="419"/>
      <c r="F72" s="419"/>
      <c r="G72" s="419"/>
      <c r="H72" s="419"/>
      <c r="I72" s="419"/>
      <c r="J72" s="419"/>
      <c r="K72" s="419"/>
      <c r="L72" s="419"/>
      <c r="M72" s="419"/>
      <c r="N72" s="419"/>
      <c r="O72" s="419"/>
      <c r="P72" s="419" t="s">
        <v>128</v>
      </c>
      <c r="Q72" s="419"/>
      <c r="R72" s="419"/>
      <c r="S72" s="419"/>
      <c r="T72" s="419"/>
      <c r="U72" s="419"/>
      <c r="V72" s="419"/>
      <c r="W72" s="419"/>
      <c r="X72" s="419"/>
      <c r="Y72" s="419"/>
      <c r="Z72" s="419"/>
      <c r="AA72" s="419"/>
      <c r="AB72" s="419"/>
      <c r="AC72" s="419"/>
      <c r="AD72" s="239"/>
      <c r="AE72" s="239"/>
    </row>
    <row r="73" spans="1:38" ht="15" customHeight="1" x14ac:dyDescent="0.25">
      <c r="A73" s="419"/>
      <c r="B73" s="419"/>
      <c r="C73" s="419"/>
      <c r="D73" s="419"/>
      <c r="E73" s="419"/>
      <c r="F73" s="419"/>
      <c r="G73" s="419"/>
      <c r="H73" s="419"/>
      <c r="I73" s="419"/>
      <c r="J73" s="419"/>
      <c r="K73" s="419"/>
      <c r="L73" s="419"/>
      <c r="M73" s="419"/>
      <c r="N73" s="419"/>
      <c r="O73" s="419"/>
      <c r="P73" s="419"/>
      <c r="Q73" s="419"/>
      <c r="R73" s="419"/>
      <c r="S73" s="419"/>
      <c r="T73" s="419"/>
      <c r="U73" s="419"/>
      <c r="V73" s="419"/>
      <c r="W73" s="419"/>
      <c r="X73" s="419"/>
      <c r="Y73" s="419"/>
      <c r="Z73" s="419"/>
      <c r="AA73" s="419"/>
      <c r="AB73" s="419"/>
      <c r="AC73" s="419"/>
      <c r="AD73" s="239"/>
      <c r="AE73" s="239"/>
    </row>
    <row r="74" spans="1:38" ht="15" customHeight="1" x14ac:dyDescent="0.25">
      <c r="A74" s="419"/>
      <c r="B74" s="419"/>
      <c r="C74" s="419"/>
      <c r="D74" s="419"/>
      <c r="E74" s="419"/>
      <c r="F74" s="419"/>
      <c r="G74" s="419"/>
      <c r="H74" s="419"/>
      <c r="I74" s="419"/>
      <c r="J74" s="419"/>
      <c r="K74" s="419"/>
      <c r="L74" s="419"/>
      <c r="M74" s="419"/>
      <c r="N74" s="419"/>
      <c r="O74" s="419"/>
      <c r="P74" s="425"/>
      <c r="Q74" s="425"/>
      <c r="R74" s="425"/>
      <c r="S74" s="425"/>
      <c r="T74" s="425"/>
      <c r="U74" s="425"/>
      <c r="V74" s="425"/>
      <c r="W74" s="425"/>
      <c r="X74" s="425"/>
      <c r="Y74" s="425"/>
      <c r="Z74" s="425"/>
      <c r="AA74" s="425"/>
      <c r="AB74" s="425"/>
      <c r="AC74" s="425"/>
      <c r="AD74" s="239"/>
      <c r="AE74" s="239"/>
    </row>
    <row r="75" spans="1:38" ht="15" customHeight="1" x14ac:dyDescent="0.25">
      <c r="A75" s="421" t="s">
        <v>129</v>
      </c>
      <c r="B75" s="421"/>
      <c r="C75" s="421"/>
      <c r="D75" s="421"/>
      <c r="E75" s="421"/>
      <c r="F75" s="421"/>
      <c r="G75" s="421"/>
      <c r="H75" s="421"/>
      <c r="I75" s="421"/>
      <c r="J75" s="421"/>
      <c r="K75" s="421"/>
      <c r="L75" s="421"/>
      <c r="M75" s="421"/>
      <c r="N75" s="421"/>
      <c r="O75" s="421"/>
      <c r="P75" s="426" t="s">
        <v>524</v>
      </c>
      <c r="Q75" s="426"/>
      <c r="R75" s="426"/>
      <c r="S75" s="427" t="s">
        <v>526</v>
      </c>
      <c r="T75" s="427"/>
      <c r="U75" s="427"/>
      <c r="V75" s="427"/>
      <c r="W75" s="427"/>
      <c r="X75" s="427"/>
      <c r="Y75" s="427"/>
      <c r="Z75" s="427"/>
      <c r="AA75" s="427"/>
      <c r="AB75" s="427"/>
      <c r="AC75" s="427"/>
      <c r="AD75" s="241"/>
      <c r="AE75" s="241"/>
    </row>
    <row r="76" spans="1:38" ht="15" customHeight="1" x14ac:dyDescent="0.25">
      <c r="A76" s="419" t="s">
        <v>130</v>
      </c>
      <c r="B76" s="419"/>
      <c r="C76" s="419"/>
      <c r="D76" s="419"/>
      <c r="E76" s="419"/>
      <c r="F76" s="419"/>
      <c r="G76" s="419"/>
      <c r="H76" s="419"/>
      <c r="I76" s="419"/>
      <c r="J76" s="419"/>
      <c r="K76" s="419"/>
      <c r="L76" s="419"/>
      <c r="M76" s="419"/>
      <c r="N76" s="419"/>
      <c r="O76" s="419"/>
      <c r="P76" s="428" t="s">
        <v>131</v>
      </c>
      <c r="Q76" s="428"/>
      <c r="R76" s="428"/>
      <c r="S76" s="428"/>
      <c r="T76" s="428"/>
      <c r="U76" s="428"/>
      <c r="V76" s="428"/>
      <c r="W76" s="428"/>
      <c r="X76" s="428"/>
      <c r="Y76" s="428"/>
      <c r="Z76" s="428"/>
      <c r="AA76" s="428"/>
      <c r="AB76" s="428"/>
      <c r="AC76" s="428"/>
      <c r="AD76" s="242"/>
      <c r="AE76" s="242"/>
    </row>
    <row r="77" spans="1:38" ht="15" customHeight="1" x14ac:dyDescent="0.25">
      <c r="A77" s="419"/>
      <c r="B77" s="419"/>
      <c r="C77" s="419"/>
      <c r="D77" s="419"/>
      <c r="E77" s="419"/>
      <c r="F77" s="419"/>
      <c r="G77" s="419"/>
      <c r="H77" s="419"/>
      <c r="I77" s="419"/>
      <c r="J77" s="419"/>
      <c r="K77" s="419"/>
      <c r="L77" s="419"/>
      <c r="M77" s="419"/>
      <c r="N77" s="419"/>
      <c r="O77" s="419"/>
      <c r="P77" s="428"/>
      <c r="Q77" s="428"/>
      <c r="R77" s="428"/>
      <c r="S77" s="428"/>
      <c r="T77" s="428"/>
      <c r="U77" s="428"/>
      <c r="V77" s="428"/>
      <c r="W77" s="428"/>
      <c r="X77" s="428"/>
      <c r="Y77" s="428"/>
      <c r="Z77" s="428"/>
      <c r="AA77" s="428"/>
      <c r="AB77" s="428"/>
      <c r="AC77" s="428"/>
      <c r="AD77" s="242"/>
      <c r="AE77" s="242"/>
    </row>
    <row r="78" spans="1:38" ht="15" customHeight="1" x14ac:dyDescent="0.25">
      <c r="A78" s="419"/>
      <c r="B78" s="419"/>
      <c r="C78" s="419"/>
      <c r="D78" s="419"/>
      <c r="E78" s="419"/>
      <c r="F78" s="419"/>
      <c r="G78" s="419"/>
      <c r="H78" s="419"/>
      <c r="I78" s="419"/>
      <c r="J78" s="419"/>
      <c r="K78" s="419"/>
      <c r="L78" s="419"/>
      <c r="M78" s="419"/>
      <c r="N78" s="419"/>
      <c r="O78" s="419"/>
      <c r="P78" s="428"/>
      <c r="Q78" s="428"/>
      <c r="R78" s="428"/>
      <c r="S78" s="428"/>
      <c r="T78" s="428"/>
      <c r="U78" s="428"/>
      <c r="V78" s="428"/>
      <c r="W78" s="428"/>
      <c r="X78" s="428"/>
      <c r="Y78" s="428"/>
      <c r="Z78" s="428"/>
      <c r="AA78" s="428"/>
      <c r="AB78" s="428"/>
      <c r="AC78" s="428"/>
      <c r="AD78" s="242"/>
      <c r="AE78" s="242"/>
    </row>
    <row r="79" spans="1:38" ht="15" customHeight="1" x14ac:dyDescent="0.25">
      <c r="A79" s="419"/>
      <c r="B79" s="419"/>
      <c r="C79" s="419"/>
      <c r="D79" s="419"/>
      <c r="E79" s="419"/>
      <c r="F79" s="419"/>
      <c r="G79" s="419"/>
      <c r="H79" s="419"/>
      <c r="I79" s="419"/>
      <c r="J79" s="419"/>
      <c r="K79" s="419"/>
      <c r="L79" s="419"/>
      <c r="M79" s="419"/>
      <c r="N79" s="419"/>
      <c r="O79" s="419"/>
      <c r="P79" s="429"/>
      <c r="Q79" s="429"/>
      <c r="R79" s="429"/>
      <c r="S79" s="429"/>
      <c r="T79" s="429"/>
      <c r="U79" s="429"/>
      <c r="V79" s="429"/>
      <c r="W79" s="429"/>
      <c r="X79" s="429"/>
      <c r="Y79" s="429"/>
      <c r="Z79" s="429"/>
      <c r="AA79" s="429"/>
      <c r="AB79" s="429"/>
      <c r="AC79" s="429"/>
      <c r="AD79" s="242"/>
      <c r="AE79" s="242"/>
    </row>
    <row r="80" spans="1:38" ht="15" customHeight="1" x14ac:dyDescent="0.25">
      <c r="A80" s="421" t="s">
        <v>132</v>
      </c>
      <c r="B80" s="421"/>
      <c r="C80" s="421"/>
      <c r="D80" s="421"/>
      <c r="E80" s="421"/>
      <c r="F80" s="421"/>
      <c r="G80" s="421"/>
      <c r="H80" s="421"/>
      <c r="I80" s="421"/>
      <c r="J80" s="421"/>
      <c r="K80" s="421"/>
      <c r="L80" s="421"/>
      <c r="M80" s="421"/>
      <c r="N80" s="421"/>
      <c r="O80" s="421"/>
      <c r="P80" s="426" t="s">
        <v>527</v>
      </c>
      <c r="Q80" s="426"/>
      <c r="R80" s="426"/>
      <c r="S80" s="427" t="s">
        <v>528</v>
      </c>
      <c r="T80" s="427"/>
      <c r="U80" s="427"/>
      <c r="V80" s="427"/>
      <c r="W80" s="427"/>
      <c r="X80" s="427"/>
      <c r="Y80" s="427"/>
      <c r="Z80" s="427"/>
      <c r="AA80" s="427"/>
      <c r="AB80" s="427"/>
      <c r="AC80" s="427"/>
      <c r="AD80" s="241"/>
      <c r="AE80" s="241"/>
    </row>
    <row r="81" spans="1:31" ht="15" customHeight="1" x14ac:dyDescent="0.25">
      <c r="A81" s="419" t="s">
        <v>133</v>
      </c>
      <c r="B81" s="419"/>
      <c r="C81" s="419"/>
      <c r="D81" s="419"/>
      <c r="E81" s="419"/>
      <c r="F81" s="419"/>
      <c r="G81" s="419"/>
      <c r="H81" s="419"/>
      <c r="I81" s="419"/>
      <c r="J81" s="419"/>
      <c r="K81" s="419"/>
      <c r="L81" s="419"/>
      <c r="M81" s="419"/>
      <c r="N81" s="419"/>
      <c r="O81" s="419"/>
      <c r="P81" s="428" t="s">
        <v>134</v>
      </c>
      <c r="Q81" s="428"/>
      <c r="R81" s="428"/>
      <c r="S81" s="428"/>
      <c r="T81" s="428"/>
      <c r="U81" s="428"/>
      <c r="V81" s="428"/>
      <c r="W81" s="428"/>
      <c r="X81" s="428"/>
      <c r="Y81" s="428"/>
      <c r="Z81" s="428"/>
      <c r="AA81" s="428"/>
      <c r="AB81" s="428"/>
      <c r="AC81" s="428"/>
      <c r="AD81" s="239"/>
      <c r="AE81" s="239"/>
    </row>
    <row r="82" spans="1:31" ht="15" customHeight="1" x14ac:dyDescent="0.25">
      <c r="A82" s="419"/>
      <c r="B82" s="419"/>
      <c r="C82" s="419"/>
      <c r="D82" s="419"/>
      <c r="E82" s="419"/>
      <c r="F82" s="419"/>
      <c r="G82" s="419"/>
      <c r="H82" s="419"/>
      <c r="I82" s="419"/>
      <c r="J82" s="419"/>
      <c r="K82" s="419"/>
      <c r="L82" s="419"/>
      <c r="M82" s="419"/>
      <c r="N82" s="419"/>
      <c r="O82" s="419"/>
      <c r="P82" s="428"/>
      <c r="Q82" s="428"/>
      <c r="R82" s="428"/>
      <c r="S82" s="428"/>
      <c r="T82" s="428"/>
      <c r="U82" s="428"/>
      <c r="V82" s="428"/>
      <c r="W82" s="428"/>
      <c r="X82" s="428"/>
      <c r="Y82" s="428"/>
      <c r="Z82" s="428"/>
      <c r="AA82" s="428"/>
      <c r="AB82" s="428"/>
      <c r="AC82" s="428"/>
      <c r="AD82" s="239"/>
      <c r="AE82" s="239"/>
    </row>
    <row r="83" spans="1:31" ht="15" customHeight="1" x14ac:dyDescent="0.25">
      <c r="A83" s="419"/>
      <c r="B83" s="419"/>
      <c r="C83" s="419"/>
      <c r="D83" s="419"/>
      <c r="E83" s="419"/>
      <c r="F83" s="419"/>
      <c r="G83" s="419"/>
      <c r="H83" s="419"/>
      <c r="I83" s="419"/>
      <c r="J83" s="419"/>
      <c r="K83" s="419"/>
      <c r="L83" s="419"/>
      <c r="M83" s="419"/>
      <c r="N83" s="419"/>
      <c r="O83" s="419"/>
      <c r="P83" s="428"/>
      <c r="Q83" s="428"/>
      <c r="R83" s="428"/>
      <c r="S83" s="428"/>
      <c r="T83" s="428"/>
      <c r="U83" s="428"/>
      <c r="V83" s="428"/>
      <c r="W83" s="428"/>
      <c r="X83" s="428"/>
      <c r="Y83" s="428"/>
      <c r="Z83" s="428"/>
      <c r="AA83" s="428"/>
      <c r="AB83" s="428"/>
      <c r="AC83" s="428"/>
      <c r="AD83" s="239"/>
      <c r="AE83" s="239"/>
    </row>
    <row r="84" spans="1:31" ht="15" customHeight="1" x14ac:dyDescent="0.25">
      <c r="A84" s="419"/>
      <c r="B84" s="419"/>
      <c r="C84" s="419"/>
      <c r="D84" s="419"/>
      <c r="E84" s="419"/>
      <c r="F84" s="419"/>
      <c r="G84" s="419"/>
      <c r="H84" s="419"/>
      <c r="I84" s="419"/>
      <c r="J84" s="419"/>
      <c r="K84" s="419"/>
      <c r="L84" s="419"/>
      <c r="M84" s="419"/>
      <c r="N84" s="419"/>
      <c r="O84" s="419"/>
      <c r="P84" s="429"/>
      <c r="Q84" s="429"/>
      <c r="R84" s="429"/>
      <c r="S84" s="429"/>
      <c r="T84" s="429"/>
      <c r="U84" s="429"/>
      <c r="V84" s="429"/>
      <c r="W84" s="429"/>
      <c r="X84" s="429"/>
      <c r="Y84" s="429"/>
      <c r="Z84" s="429"/>
      <c r="AA84" s="429"/>
      <c r="AB84" s="429"/>
      <c r="AC84" s="429"/>
      <c r="AD84" s="239"/>
      <c r="AE84" s="239"/>
    </row>
    <row r="85" spans="1:31" ht="15" customHeight="1" x14ac:dyDescent="0.25">
      <c r="A85" s="421" t="s">
        <v>135</v>
      </c>
      <c r="B85" s="421"/>
      <c r="C85" s="421"/>
      <c r="D85" s="421"/>
      <c r="E85" s="421"/>
      <c r="F85" s="421"/>
      <c r="G85" s="421"/>
      <c r="H85" s="421"/>
      <c r="I85" s="421"/>
      <c r="J85" s="421"/>
      <c r="K85" s="421"/>
      <c r="L85" s="421"/>
      <c r="M85" s="421"/>
      <c r="N85" s="421"/>
      <c r="O85" s="421"/>
      <c r="P85" s="417" t="s">
        <v>527</v>
      </c>
      <c r="Q85" s="417"/>
      <c r="R85" s="417"/>
      <c r="S85" s="418" t="s">
        <v>529</v>
      </c>
      <c r="T85" s="418"/>
      <c r="U85" s="418"/>
      <c r="V85" s="418"/>
      <c r="W85" s="418"/>
      <c r="X85" s="418"/>
      <c r="Y85" s="418"/>
      <c r="Z85" s="418"/>
      <c r="AA85" s="418"/>
      <c r="AB85" s="418"/>
      <c r="AC85" s="418"/>
      <c r="AD85" s="243"/>
      <c r="AE85" s="243"/>
    </row>
    <row r="86" spans="1:31" x14ac:dyDescent="0.25">
      <c r="A86" s="419" t="s">
        <v>136</v>
      </c>
      <c r="B86" s="419"/>
      <c r="C86" s="419"/>
      <c r="D86" s="419"/>
      <c r="E86" s="419"/>
      <c r="F86" s="419"/>
      <c r="G86" s="419"/>
      <c r="H86" s="419"/>
      <c r="I86" s="419"/>
      <c r="J86" s="419"/>
      <c r="K86" s="419"/>
      <c r="L86" s="419"/>
      <c r="M86" s="419"/>
      <c r="N86" s="419"/>
      <c r="O86" s="419"/>
      <c r="P86" s="420" t="s">
        <v>137</v>
      </c>
      <c r="Q86" s="420"/>
      <c r="R86" s="420"/>
      <c r="S86" s="420"/>
      <c r="T86" s="420"/>
      <c r="U86" s="420"/>
      <c r="V86" s="420"/>
      <c r="W86" s="420"/>
      <c r="X86" s="420"/>
      <c r="Y86" s="420"/>
      <c r="Z86" s="420"/>
      <c r="AA86" s="420"/>
      <c r="AB86" s="420"/>
      <c r="AC86" s="420"/>
      <c r="AD86" s="243"/>
      <c r="AE86" s="243"/>
    </row>
    <row r="87" spans="1:31" ht="15" customHeight="1" x14ac:dyDescent="0.25">
      <c r="A87" s="419"/>
      <c r="B87" s="419"/>
      <c r="C87" s="419"/>
      <c r="D87" s="419"/>
      <c r="E87" s="419"/>
      <c r="F87" s="419"/>
      <c r="G87" s="419"/>
      <c r="H87" s="419"/>
      <c r="I87" s="419"/>
      <c r="J87" s="419"/>
      <c r="K87" s="419"/>
      <c r="L87" s="419"/>
      <c r="M87" s="419"/>
      <c r="N87" s="419"/>
      <c r="O87" s="419"/>
      <c r="P87" s="420"/>
      <c r="Q87" s="420"/>
      <c r="R87" s="420"/>
      <c r="S87" s="420"/>
      <c r="T87" s="420"/>
      <c r="U87" s="420"/>
      <c r="V87" s="420"/>
      <c r="W87" s="420"/>
      <c r="X87" s="420"/>
      <c r="Y87" s="420"/>
      <c r="Z87" s="420"/>
      <c r="AA87" s="420"/>
      <c r="AB87" s="420"/>
      <c r="AC87" s="420"/>
      <c r="AD87" s="239"/>
      <c r="AE87" s="239"/>
    </row>
    <row r="88" spans="1:31" ht="15" customHeight="1" x14ac:dyDescent="0.25">
      <c r="A88" s="419"/>
      <c r="B88" s="419"/>
      <c r="C88" s="419"/>
      <c r="D88" s="419"/>
      <c r="E88" s="419"/>
      <c r="F88" s="419"/>
      <c r="G88" s="419"/>
      <c r="H88" s="419"/>
      <c r="I88" s="419"/>
      <c r="J88" s="419"/>
      <c r="K88" s="419"/>
      <c r="L88" s="419"/>
      <c r="M88" s="419"/>
      <c r="N88" s="419"/>
      <c r="O88" s="419"/>
      <c r="P88" s="239"/>
      <c r="Q88" s="239"/>
      <c r="R88" s="239"/>
      <c r="S88" s="239"/>
      <c r="T88" s="239"/>
      <c r="U88" s="239"/>
      <c r="V88" s="239"/>
      <c r="W88" s="239"/>
      <c r="X88" s="239"/>
      <c r="Y88" s="239"/>
      <c r="Z88" s="239"/>
      <c r="AA88" s="239"/>
      <c r="AB88" s="239"/>
      <c r="AC88" s="239"/>
      <c r="AD88" s="239"/>
      <c r="AE88" s="239"/>
    </row>
    <row r="89" spans="1:31" ht="15" customHeight="1" x14ac:dyDescent="0.25">
      <c r="A89" s="419"/>
      <c r="B89" s="419"/>
      <c r="C89" s="419"/>
      <c r="D89" s="419"/>
      <c r="E89" s="419"/>
      <c r="F89" s="419"/>
      <c r="G89" s="419"/>
      <c r="H89" s="419"/>
      <c r="I89" s="419"/>
      <c r="J89" s="419"/>
      <c r="K89" s="419"/>
      <c r="L89" s="419"/>
      <c r="M89" s="419"/>
      <c r="N89" s="419"/>
      <c r="O89" s="419"/>
      <c r="P89" s="240"/>
      <c r="Q89" s="240"/>
      <c r="R89" s="240"/>
      <c r="S89" s="240"/>
      <c r="T89" s="240"/>
      <c r="U89" s="240"/>
      <c r="V89" s="240"/>
      <c r="W89" s="240"/>
      <c r="X89" s="240"/>
      <c r="Y89" s="240"/>
      <c r="Z89" s="240"/>
      <c r="AA89" s="240"/>
      <c r="AB89" s="240"/>
      <c r="AC89" s="240"/>
      <c r="AD89" s="239"/>
      <c r="AE89" s="239"/>
    </row>
    <row r="90" spans="1:31" ht="15" customHeight="1" x14ac:dyDescent="0.25">
      <c r="A90" s="421" t="s">
        <v>138</v>
      </c>
      <c r="B90" s="421"/>
      <c r="C90" s="421"/>
      <c r="D90" s="421"/>
      <c r="E90" s="421"/>
      <c r="F90" s="421"/>
      <c r="G90" s="421"/>
      <c r="H90" s="421"/>
      <c r="I90" s="421"/>
      <c r="J90" s="421"/>
      <c r="K90" s="421"/>
      <c r="L90" s="421"/>
      <c r="M90" s="421"/>
      <c r="N90" s="421"/>
      <c r="O90" s="421"/>
      <c r="P90" s="417" t="s">
        <v>527</v>
      </c>
      <c r="Q90" s="417"/>
      <c r="R90" s="417"/>
      <c r="S90" s="418" t="s">
        <v>530</v>
      </c>
      <c r="T90" s="502"/>
      <c r="U90" s="502"/>
      <c r="V90" s="502"/>
      <c r="W90" s="502"/>
      <c r="X90" s="502"/>
      <c r="Y90" s="502"/>
      <c r="Z90" s="502"/>
      <c r="AA90" s="502"/>
      <c r="AB90" s="502"/>
      <c r="AC90" s="502"/>
      <c r="AD90" s="243"/>
      <c r="AE90" s="243"/>
    </row>
    <row r="91" spans="1:31" ht="15" customHeight="1" x14ac:dyDescent="0.25">
      <c r="A91" s="419" t="s">
        <v>139</v>
      </c>
      <c r="B91" s="419"/>
      <c r="C91" s="419"/>
      <c r="D91" s="419"/>
      <c r="E91" s="419"/>
      <c r="F91" s="419"/>
      <c r="G91" s="419"/>
      <c r="H91" s="419"/>
      <c r="I91" s="419"/>
      <c r="J91" s="419"/>
      <c r="K91" s="419"/>
      <c r="L91" s="419"/>
      <c r="M91" s="419"/>
      <c r="N91" s="419"/>
      <c r="O91" s="419"/>
      <c r="P91" s="423" t="s">
        <v>140</v>
      </c>
      <c r="Q91" s="423"/>
      <c r="R91" s="423"/>
      <c r="S91" s="423"/>
      <c r="T91" s="423"/>
      <c r="U91" s="423"/>
      <c r="V91" s="423"/>
      <c r="W91" s="423"/>
      <c r="X91" s="423"/>
      <c r="Y91" s="423"/>
      <c r="Z91" s="423"/>
      <c r="AA91" s="423"/>
      <c r="AB91" s="423"/>
      <c r="AC91" s="423"/>
      <c r="AD91" s="243"/>
      <c r="AE91" s="243"/>
    </row>
    <row r="92" spans="1:31" ht="15" customHeight="1" x14ac:dyDescent="0.25">
      <c r="A92" s="419"/>
      <c r="B92" s="419"/>
      <c r="C92" s="419"/>
      <c r="D92" s="419"/>
      <c r="E92" s="419"/>
      <c r="F92" s="419"/>
      <c r="G92" s="419"/>
      <c r="H92" s="419"/>
      <c r="I92" s="419"/>
      <c r="J92" s="419"/>
      <c r="K92" s="419"/>
      <c r="L92" s="419"/>
      <c r="M92" s="419"/>
      <c r="N92" s="419"/>
      <c r="O92" s="419"/>
      <c r="P92" s="239"/>
      <c r="Q92" s="239"/>
      <c r="R92" s="239"/>
      <c r="S92" s="239"/>
      <c r="T92" s="239"/>
      <c r="U92" s="239"/>
      <c r="V92" s="239"/>
      <c r="W92" s="239"/>
      <c r="X92" s="239"/>
      <c r="Y92" s="239"/>
      <c r="Z92" s="239"/>
      <c r="AA92" s="239"/>
      <c r="AB92" s="239"/>
      <c r="AC92" s="239"/>
      <c r="AD92" s="239"/>
      <c r="AE92" s="239"/>
    </row>
    <row r="93" spans="1:31" ht="15" customHeight="1" x14ac:dyDescent="0.25">
      <c r="A93" s="419"/>
      <c r="B93" s="419"/>
      <c r="C93" s="419"/>
      <c r="D93" s="419"/>
      <c r="E93" s="419"/>
      <c r="F93" s="419"/>
      <c r="G93" s="419"/>
      <c r="H93" s="419"/>
      <c r="I93" s="419"/>
      <c r="J93" s="419"/>
      <c r="K93" s="419"/>
      <c r="L93" s="419"/>
      <c r="M93" s="419"/>
      <c r="N93" s="419"/>
      <c r="O93" s="419"/>
      <c r="P93" s="239"/>
      <c r="Q93" s="239"/>
      <c r="R93" s="239"/>
      <c r="S93" s="239"/>
      <c r="T93" s="239"/>
      <c r="U93" s="239"/>
      <c r="V93" s="239"/>
      <c r="W93" s="239"/>
      <c r="X93" s="239"/>
      <c r="Y93" s="239"/>
      <c r="Z93" s="239"/>
      <c r="AA93" s="239"/>
      <c r="AB93" s="239"/>
      <c r="AC93" s="239"/>
      <c r="AD93" s="239"/>
      <c r="AE93" s="239"/>
    </row>
    <row r="94" spans="1:31" ht="15" customHeight="1" x14ac:dyDescent="0.25">
      <c r="A94" s="419"/>
      <c r="B94" s="419"/>
      <c r="C94" s="419"/>
      <c r="D94" s="419"/>
      <c r="E94" s="419"/>
      <c r="F94" s="419"/>
      <c r="G94" s="419"/>
      <c r="H94" s="419"/>
      <c r="I94" s="419"/>
      <c r="J94" s="419"/>
      <c r="K94" s="419"/>
      <c r="L94" s="419"/>
      <c r="M94" s="419"/>
      <c r="N94" s="419"/>
      <c r="O94" s="419"/>
      <c r="P94" s="240"/>
      <c r="Q94" s="240"/>
      <c r="R94" s="240"/>
      <c r="S94" s="240"/>
      <c r="T94" s="240"/>
      <c r="U94" s="240"/>
      <c r="V94" s="240"/>
      <c r="W94" s="240"/>
      <c r="X94" s="240"/>
      <c r="Y94" s="240"/>
      <c r="Z94" s="240"/>
      <c r="AA94" s="240"/>
      <c r="AB94" s="240"/>
      <c r="AC94" s="240"/>
      <c r="AD94" s="239"/>
      <c r="AE94" s="239"/>
    </row>
    <row r="95" spans="1:31" ht="15" customHeight="1" x14ac:dyDescent="0.25">
      <c r="A95" s="421" t="s">
        <v>141</v>
      </c>
      <c r="B95" s="421"/>
      <c r="C95" s="421"/>
      <c r="D95" s="421"/>
      <c r="E95" s="421"/>
      <c r="F95" s="421"/>
      <c r="G95" s="421"/>
      <c r="H95" s="421"/>
      <c r="I95" s="421"/>
      <c r="J95" s="421"/>
      <c r="K95" s="421"/>
      <c r="L95" s="421"/>
      <c r="M95" s="421"/>
      <c r="N95" s="421"/>
      <c r="O95" s="421"/>
      <c r="P95" s="417" t="s">
        <v>527</v>
      </c>
      <c r="Q95" s="417"/>
      <c r="R95" s="417"/>
      <c r="S95" s="418" t="s">
        <v>531</v>
      </c>
      <c r="T95" s="418"/>
      <c r="U95" s="418"/>
      <c r="V95" s="418"/>
      <c r="W95" s="418"/>
      <c r="X95" s="418"/>
      <c r="Y95" s="418"/>
      <c r="Z95" s="418"/>
      <c r="AA95" s="418"/>
      <c r="AB95" s="418"/>
      <c r="AC95" s="418"/>
      <c r="AD95" s="243"/>
      <c r="AE95" s="243"/>
    </row>
    <row r="96" spans="1:31" x14ac:dyDescent="0.25">
      <c r="A96" s="419" t="s">
        <v>142</v>
      </c>
      <c r="B96" s="419"/>
      <c r="C96" s="419"/>
      <c r="D96" s="419"/>
      <c r="E96" s="419"/>
      <c r="F96" s="419"/>
      <c r="G96" s="419"/>
      <c r="H96" s="419"/>
      <c r="I96" s="419"/>
      <c r="J96" s="419"/>
      <c r="K96" s="419"/>
      <c r="L96" s="419"/>
      <c r="M96" s="419"/>
      <c r="N96" s="419"/>
      <c r="O96" s="419"/>
      <c r="P96" s="420" t="s">
        <v>143</v>
      </c>
      <c r="Q96" s="420"/>
      <c r="R96" s="420"/>
      <c r="S96" s="420"/>
      <c r="T96" s="420"/>
      <c r="U96" s="420"/>
      <c r="V96" s="420"/>
      <c r="W96" s="420"/>
      <c r="X96" s="420"/>
      <c r="Y96" s="420"/>
      <c r="Z96" s="420"/>
      <c r="AA96" s="420"/>
      <c r="AB96" s="420"/>
      <c r="AC96" s="420"/>
      <c r="AD96" s="243"/>
      <c r="AE96" s="243"/>
    </row>
    <row r="97" spans="1:31" ht="15" customHeight="1" x14ac:dyDescent="0.25">
      <c r="A97" s="419"/>
      <c r="B97" s="419"/>
      <c r="C97" s="419"/>
      <c r="D97" s="419"/>
      <c r="E97" s="419"/>
      <c r="F97" s="419"/>
      <c r="G97" s="419"/>
      <c r="H97" s="419"/>
      <c r="I97" s="419"/>
      <c r="J97" s="419"/>
      <c r="K97" s="419"/>
      <c r="L97" s="419"/>
      <c r="M97" s="419"/>
      <c r="N97" s="419"/>
      <c r="O97" s="419"/>
      <c r="P97" s="420"/>
      <c r="Q97" s="420"/>
      <c r="R97" s="420"/>
      <c r="S97" s="420"/>
      <c r="T97" s="420"/>
      <c r="U97" s="420"/>
      <c r="V97" s="420"/>
      <c r="W97" s="420"/>
      <c r="X97" s="420"/>
      <c r="Y97" s="420"/>
      <c r="Z97" s="420"/>
      <c r="AA97" s="420"/>
      <c r="AB97" s="420"/>
      <c r="AC97" s="420"/>
      <c r="AD97" s="239"/>
      <c r="AE97" s="239"/>
    </row>
    <row r="98" spans="1:31" ht="15" customHeight="1" x14ac:dyDescent="0.25">
      <c r="A98" s="419"/>
      <c r="B98" s="419"/>
      <c r="C98" s="419"/>
      <c r="D98" s="419"/>
      <c r="E98" s="419"/>
      <c r="F98" s="419"/>
      <c r="G98" s="419"/>
      <c r="H98" s="419"/>
      <c r="I98" s="419"/>
      <c r="J98" s="419"/>
      <c r="K98" s="419"/>
      <c r="L98" s="419"/>
      <c r="M98" s="419"/>
      <c r="N98" s="419"/>
      <c r="O98" s="419"/>
      <c r="P98" s="244"/>
      <c r="Q98" s="244"/>
      <c r="R98" s="244"/>
      <c r="S98" s="244"/>
      <c r="T98" s="244"/>
      <c r="U98" s="244"/>
      <c r="V98" s="244"/>
      <c r="W98" s="244"/>
      <c r="X98" s="244"/>
      <c r="Y98" s="244"/>
      <c r="Z98" s="244"/>
      <c r="AA98" s="244"/>
      <c r="AB98" s="244"/>
      <c r="AC98" s="244"/>
      <c r="AD98" s="239"/>
      <c r="AE98" s="239"/>
    </row>
    <row r="99" spans="1:31" ht="15" customHeight="1" x14ac:dyDescent="0.25">
      <c r="A99" s="419"/>
      <c r="B99" s="419"/>
      <c r="C99" s="419"/>
      <c r="D99" s="419"/>
      <c r="E99" s="419"/>
      <c r="F99" s="419"/>
      <c r="G99" s="419"/>
      <c r="H99" s="419"/>
      <c r="I99" s="419"/>
      <c r="J99" s="419"/>
      <c r="K99" s="419"/>
      <c r="L99" s="419"/>
      <c r="M99" s="419"/>
      <c r="N99" s="419"/>
      <c r="O99" s="419"/>
      <c r="P99" s="244"/>
      <c r="Q99" s="244"/>
      <c r="R99" s="244"/>
      <c r="S99" s="244"/>
      <c r="T99" s="244"/>
      <c r="U99" s="244"/>
      <c r="V99" s="244"/>
      <c r="W99" s="244"/>
      <c r="X99" s="244"/>
      <c r="Y99" s="244"/>
      <c r="Z99" s="244"/>
      <c r="AA99" s="244"/>
      <c r="AB99" s="244"/>
      <c r="AC99" s="244"/>
      <c r="AD99" s="239"/>
      <c r="AE99" s="239"/>
    </row>
    <row r="100" spans="1:31" ht="15" customHeight="1" x14ac:dyDescent="0.25">
      <c r="A100" s="419"/>
      <c r="B100" s="419"/>
      <c r="C100" s="419"/>
      <c r="D100" s="419"/>
      <c r="E100" s="419"/>
      <c r="F100" s="419"/>
      <c r="G100" s="419"/>
      <c r="H100" s="419"/>
      <c r="I100" s="419"/>
      <c r="J100" s="419"/>
      <c r="K100" s="419"/>
      <c r="L100" s="419"/>
      <c r="M100" s="419"/>
      <c r="N100" s="419"/>
      <c r="O100" s="419"/>
      <c r="P100" s="239"/>
      <c r="Q100" s="239"/>
      <c r="R100" s="239"/>
      <c r="S100" s="239"/>
      <c r="T100" s="239"/>
      <c r="U100" s="239"/>
      <c r="V100" s="239"/>
      <c r="W100" s="239"/>
      <c r="X100" s="239"/>
      <c r="Y100" s="239"/>
      <c r="Z100" s="239"/>
      <c r="AA100" s="239"/>
      <c r="AB100" s="239"/>
      <c r="AC100" s="239"/>
      <c r="AD100" s="239"/>
      <c r="AE100" s="239"/>
    </row>
    <row r="101" spans="1:31" ht="15" customHeight="1" x14ac:dyDescent="0.25">
      <c r="A101" s="419"/>
      <c r="B101" s="419"/>
      <c r="C101" s="419"/>
      <c r="D101" s="419"/>
      <c r="E101" s="419"/>
      <c r="F101" s="419"/>
      <c r="G101" s="419"/>
      <c r="H101" s="419"/>
      <c r="I101" s="419"/>
      <c r="J101" s="419"/>
      <c r="K101" s="419"/>
      <c r="L101" s="419"/>
      <c r="M101" s="419"/>
      <c r="N101" s="419"/>
      <c r="O101" s="419"/>
      <c r="P101" s="240"/>
      <c r="Q101" s="240"/>
      <c r="R101" s="240"/>
      <c r="S101" s="240"/>
      <c r="T101" s="240"/>
      <c r="U101" s="240"/>
      <c r="V101" s="240"/>
      <c r="W101" s="240"/>
      <c r="X101" s="240"/>
      <c r="Y101" s="240"/>
      <c r="Z101" s="240"/>
      <c r="AA101" s="240"/>
      <c r="AB101" s="240"/>
      <c r="AC101" s="240"/>
      <c r="AD101" s="239"/>
      <c r="AE101" s="239"/>
    </row>
    <row r="102" spans="1:31" ht="15" customHeight="1" x14ac:dyDescent="0.25">
      <c r="A102" s="421" t="s">
        <v>144</v>
      </c>
      <c r="B102" s="421"/>
      <c r="C102" s="421"/>
      <c r="D102" s="421"/>
      <c r="E102" s="421"/>
      <c r="F102" s="421"/>
      <c r="G102" s="421"/>
      <c r="H102" s="421"/>
      <c r="I102" s="421"/>
      <c r="J102" s="421"/>
      <c r="K102" s="421"/>
      <c r="L102" s="421"/>
      <c r="M102" s="421"/>
      <c r="N102" s="421"/>
      <c r="O102" s="421"/>
      <c r="P102" s="417" t="s">
        <v>532</v>
      </c>
      <c r="Q102" s="417"/>
      <c r="R102" s="417"/>
      <c r="S102" s="418" t="s">
        <v>533</v>
      </c>
      <c r="T102" s="422"/>
      <c r="U102" s="422"/>
      <c r="V102" s="422"/>
      <c r="W102" s="422"/>
      <c r="X102" s="422"/>
      <c r="Y102" s="422"/>
      <c r="Z102" s="422"/>
      <c r="AA102" s="422"/>
      <c r="AB102" s="422"/>
      <c r="AC102" s="422"/>
      <c r="AD102" s="243"/>
      <c r="AE102" s="243"/>
    </row>
    <row r="103" spans="1:31" ht="15" customHeight="1" x14ac:dyDescent="0.25">
      <c r="A103" s="423" t="s">
        <v>145</v>
      </c>
      <c r="B103" s="423"/>
      <c r="C103" s="423"/>
      <c r="D103" s="423"/>
      <c r="E103" s="423"/>
      <c r="F103" s="423"/>
      <c r="G103" s="423"/>
      <c r="H103" s="423"/>
      <c r="I103" s="423"/>
      <c r="J103" s="423"/>
      <c r="K103" s="423"/>
      <c r="L103" s="423"/>
      <c r="M103" s="423"/>
      <c r="N103" s="423"/>
      <c r="O103" s="423"/>
      <c r="P103" s="423" t="s">
        <v>146</v>
      </c>
      <c r="Q103" s="423"/>
      <c r="R103" s="423"/>
      <c r="S103" s="423"/>
      <c r="T103" s="423"/>
      <c r="U103" s="423"/>
      <c r="V103" s="423"/>
      <c r="W103" s="423"/>
      <c r="X103" s="423"/>
      <c r="Y103" s="423"/>
      <c r="Z103" s="423"/>
      <c r="AA103" s="423"/>
      <c r="AB103" s="423"/>
      <c r="AC103" s="423"/>
      <c r="AD103" s="239"/>
      <c r="AE103" s="239"/>
    </row>
    <row r="104" spans="1:31" ht="37.5" customHeight="1" x14ac:dyDescent="0.25">
      <c r="A104" s="423"/>
      <c r="B104" s="423"/>
      <c r="C104" s="423"/>
      <c r="D104" s="423"/>
      <c r="E104" s="423"/>
      <c r="F104" s="423"/>
      <c r="G104" s="423"/>
      <c r="H104" s="423"/>
      <c r="I104" s="423"/>
      <c r="J104" s="423"/>
      <c r="K104" s="423"/>
      <c r="L104" s="423"/>
      <c r="M104" s="423"/>
      <c r="N104" s="423"/>
      <c r="O104" s="423"/>
      <c r="P104" s="423"/>
      <c r="Q104" s="423"/>
      <c r="R104" s="423"/>
      <c r="S104" s="423"/>
      <c r="T104" s="423"/>
      <c r="U104" s="423"/>
      <c r="V104" s="423"/>
      <c r="W104" s="423"/>
      <c r="X104" s="423"/>
      <c r="Y104" s="423"/>
      <c r="Z104" s="423"/>
      <c r="AA104" s="423"/>
      <c r="AB104" s="423"/>
      <c r="AC104" s="423"/>
      <c r="AD104" s="239"/>
      <c r="AE104" s="239"/>
    </row>
    <row r="105" spans="1:31" ht="15" customHeight="1" x14ac:dyDescent="0.25">
      <c r="A105" s="423"/>
      <c r="B105" s="423"/>
      <c r="C105" s="423"/>
      <c r="D105" s="423"/>
      <c r="E105" s="423"/>
      <c r="F105" s="423"/>
      <c r="G105" s="423"/>
      <c r="H105" s="423"/>
      <c r="I105" s="423"/>
      <c r="J105" s="423"/>
      <c r="K105" s="423"/>
      <c r="L105" s="423"/>
      <c r="M105" s="423"/>
      <c r="N105" s="423"/>
      <c r="O105" s="423"/>
      <c r="P105" s="424"/>
      <c r="Q105" s="424"/>
      <c r="R105" s="424"/>
      <c r="S105" s="424"/>
      <c r="T105" s="424"/>
      <c r="U105" s="424"/>
      <c r="V105" s="424"/>
      <c r="W105" s="424"/>
      <c r="X105" s="424"/>
      <c r="Y105" s="424"/>
      <c r="Z105" s="424"/>
      <c r="AA105" s="424"/>
      <c r="AB105" s="424"/>
      <c r="AC105" s="424"/>
      <c r="AD105" s="239"/>
      <c r="AE105" s="239"/>
    </row>
    <row r="106" spans="1:31" ht="15" customHeight="1" x14ac:dyDescent="0.25">
      <c r="A106" s="421" t="s">
        <v>147</v>
      </c>
      <c r="B106" s="421"/>
      <c r="C106" s="421"/>
      <c r="D106" s="421"/>
      <c r="E106" s="421"/>
      <c r="F106" s="421"/>
      <c r="G106" s="421"/>
      <c r="H106" s="421"/>
      <c r="I106" s="421"/>
      <c r="J106" s="421"/>
      <c r="K106" s="421"/>
      <c r="L106" s="421"/>
      <c r="M106" s="421"/>
      <c r="N106" s="421"/>
      <c r="O106" s="421"/>
      <c r="P106" s="417" t="s">
        <v>534</v>
      </c>
      <c r="Q106" s="417"/>
      <c r="R106" s="417"/>
      <c r="S106" s="245"/>
      <c r="T106" s="245"/>
      <c r="U106" s="245"/>
      <c r="V106" s="245"/>
      <c r="W106" s="245"/>
      <c r="X106" s="245"/>
      <c r="Y106" s="245"/>
      <c r="Z106" s="245"/>
      <c r="AA106" s="245"/>
      <c r="AB106" s="245"/>
      <c r="AC106" s="245"/>
      <c r="AD106" s="243"/>
      <c r="AE106" s="243"/>
    </row>
    <row r="107" spans="1:31" ht="15" customHeight="1" x14ac:dyDescent="0.25">
      <c r="A107" s="419" t="s">
        <v>148</v>
      </c>
      <c r="B107" s="419"/>
      <c r="C107" s="419"/>
      <c r="D107" s="419"/>
      <c r="E107" s="419"/>
      <c r="F107" s="419"/>
      <c r="G107" s="419"/>
      <c r="H107" s="419"/>
      <c r="I107" s="419"/>
      <c r="J107" s="419"/>
      <c r="K107" s="419"/>
      <c r="L107" s="419"/>
      <c r="M107" s="419"/>
      <c r="N107" s="419"/>
      <c r="O107" s="419"/>
      <c r="P107" s="498" t="s">
        <v>535</v>
      </c>
      <c r="Q107" s="499"/>
      <c r="R107" s="499"/>
      <c r="S107" s="499"/>
      <c r="T107" s="499"/>
      <c r="U107" s="499"/>
      <c r="V107" s="499"/>
      <c r="W107" s="499"/>
      <c r="X107" s="499"/>
      <c r="Y107" s="499"/>
      <c r="Z107" s="499"/>
      <c r="AA107" s="499"/>
      <c r="AB107" s="499"/>
      <c r="AC107" s="499"/>
      <c r="AD107" s="243"/>
      <c r="AE107" s="243"/>
    </row>
    <row r="108" spans="1:31" ht="15" customHeight="1" x14ac:dyDescent="0.25">
      <c r="A108" s="419"/>
      <c r="B108" s="419"/>
      <c r="C108" s="419"/>
      <c r="D108" s="419"/>
      <c r="E108" s="419"/>
      <c r="F108" s="419"/>
      <c r="G108" s="419"/>
      <c r="H108" s="419"/>
      <c r="I108" s="419"/>
      <c r="J108" s="419"/>
      <c r="K108" s="419"/>
      <c r="L108" s="419"/>
      <c r="M108" s="419"/>
      <c r="N108" s="419"/>
      <c r="O108" s="419"/>
      <c r="P108" s="419" t="s">
        <v>149</v>
      </c>
      <c r="Q108" s="419"/>
      <c r="R108" s="419"/>
      <c r="S108" s="419"/>
      <c r="T108" s="419"/>
      <c r="U108" s="419"/>
      <c r="V108" s="419"/>
      <c r="W108" s="419"/>
      <c r="X108" s="419"/>
      <c r="Y108" s="419"/>
      <c r="Z108" s="419"/>
      <c r="AA108" s="419"/>
      <c r="AB108" s="419"/>
      <c r="AC108" s="419"/>
      <c r="AD108" s="239"/>
      <c r="AE108" s="239"/>
    </row>
    <row r="109" spans="1:31" ht="15" customHeight="1" x14ac:dyDescent="0.25">
      <c r="A109" s="419"/>
      <c r="B109" s="419"/>
      <c r="C109" s="419"/>
      <c r="D109" s="419"/>
      <c r="E109" s="419"/>
      <c r="F109" s="419"/>
      <c r="G109" s="419"/>
      <c r="H109" s="419"/>
      <c r="I109" s="419"/>
      <c r="J109" s="419"/>
      <c r="K109" s="419"/>
      <c r="L109" s="419"/>
      <c r="M109" s="419"/>
      <c r="N109" s="419"/>
      <c r="O109" s="419"/>
      <c r="P109" s="425"/>
      <c r="Q109" s="425"/>
      <c r="R109" s="425"/>
      <c r="S109" s="425"/>
      <c r="T109" s="425"/>
      <c r="U109" s="425"/>
      <c r="V109" s="425"/>
      <c r="W109" s="425"/>
      <c r="X109" s="425"/>
      <c r="Y109" s="425"/>
      <c r="Z109" s="425"/>
      <c r="AA109" s="425"/>
      <c r="AB109" s="425"/>
      <c r="AC109" s="425"/>
      <c r="AD109" s="239"/>
      <c r="AE109" s="239"/>
    </row>
    <row r="110" spans="1:31" ht="15" customHeight="1" x14ac:dyDescent="0.25">
      <c r="A110" s="421" t="s">
        <v>150</v>
      </c>
      <c r="B110" s="421"/>
      <c r="C110" s="421"/>
      <c r="D110" s="421"/>
      <c r="E110" s="421"/>
      <c r="F110" s="421"/>
      <c r="G110" s="421"/>
      <c r="H110" s="421"/>
      <c r="I110" s="421"/>
      <c r="J110" s="421"/>
      <c r="K110" s="421"/>
      <c r="L110" s="421"/>
      <c r="M110" s="421"/>
      <c r="N110" s="421"/>
      <c r="O110" s="421"/>
      <c r="P110" s="417" t="s">
        <v>527</v>
      </c>
      <c r="Q110" s="417"/>
      <c r="R110" s="417"/>
      <c r="S110" s="418" t="s">
        <v>536</v>
      </c>
      <c r="T110" s="422"/>
      <c r="U110" s="422"/>
      <c r="V110" s="422"/>
      <c r="W110" s="422"/>
      <c r="X110" s="422"/>
      <c r="Y110" s="422"/>
      <c r="Z110" s="422"/>
      <c r="AA110" s="422"/>
      <c r="AB110" s="422"/>
      <c r="AC110" s="422"/>
      <c r="AD110" s="243"/>
      <c r="AE110" s="243"/>
    </row>
    <row r="111" spans="1:31" ht="15" customHeight="1" x14ac:dyDescent="0.25">
      <c r="A111" s="419" t="s">
        <v>151</v>
      </c>
      <c r="B111" s="419"/>
      <c r="C111" s="419"/>
      <c r="D111" s="419"/>
      <c r="E111" s="419"/>
      <c r="F111" s="419"/>
      <c r="G111" s="419"/>
      <c r="H111" s="419"/>
      <c r="I111" s="419"/>
      <c r="J111" s="419"/>
      <c r="K111" s="419"/>
      <c r="L111" s="419"/>
      <c r="M111" s="419"/>
      <c r="N111" s="419"/>
      <c r="O111" s="419"/>
      <c r="P111" s="500" t="s">
        <v>152</v>
      </c>
      <c r="Q111" s="500"/>
      <c r="R111" s="500"/>
      <c r="S111" s="500"/>
      <c r="T111" s="500"/>
      <c r="U111" s="500"/>
      <c r="V111" s="500"/>
      <c r="W111" s="500"/>
      <c r="X111" s="500"/>
      <c r="Y111" s="500"/>
      <c r="Z111" s="500"/>
      <c r="AA111" s="500"/>
      <c r="AB111" s="500"/>
      <c r="AC111" s="500"/>
      <c r="AD111" s="246"/>
      <c r="AE111" s="246"/>
    </row>
    <row r="112" spans="1:31" ht="15" customHeight="1" x14ac:dyDescent="0.25">
      <c r="A112" s="419"/>
      <c r="B112" s="419"/>
      <c r="C112" s="419"/>
      <c r="D112" s="419"/>
      <c r="E112" s="419"/>
      <c r="F112" s="419"/>
      <c r="G112" s="419"/>
      <c r="H112" s="419"/>
      <c r="I112" s="419"/>
      <c r="J112" s="419"/>
      <c r="K112" s="419"/>
      <c r="L112" s="419"/>
      <c r="M112" s="419"/>
      <c r="N112" s="419"/>
      <c r="O112" s="419"/>
      <c r="P112" s="500"/>
      <c r="Q112" s="500"/>
      <c r="R112" s="500"/>
      <c r="S112" s="500"/>
      <c r="T112" s="500"/>
      <c r="U112" s="500"/>
      <c r="V112" s="500"/>
      <c r="W112" s="500"/>
      <c r="X112" s="500"/>
      <c r="Y112" s="500"/>
      <c r="Z112" s="500"/>
      <c r="AA112" s="500"/>
      <c r="AB112" s="500"/>
      <c r="AC112" s="500"/>
      <c r="AD112" s="246"/>
      <c r="AE112" s="246"/>
    </row>
    <row r="113" spans="1:31" ht="15" customHeight="1" x14ac:dyDescent="0.25">
      <c r="A113" s="419"/>
      <c r="B113" s="419"/>
      <c r="C113" s="419"/>
      <c r="D113" s="419"/>
      <c r="E113" s="419"/>
      <c r="F113" s="419"/>
      <c r="G113" s="419"/>
      <c r="H113" s="419"/>
      <c r="I113" s="419"/>
      <c r="J113" s="419"/>
      <c r="K113" s="419"/>
      <c r="L113" s="419"/>
      <c r="M113" s="419"/>
      <c r="N113" s="419"/>
      <c r="O113" s="419"/>
      <c r="P113" s="501"/>
      <c r="Q113" s="501"/>
      <c r="R113" s="501"/>
      <c r="S113" s="501"/>
      <c r="T113" s="501"/>
      <c r="U113" s="501"/>
      <c r="V113" s="501"/>
      <c r="W113" s="501"/>
      <c r="X113" s="501"/>
      <c r="Y113" s="501"/>
      <c r="Z113" s="501"/>
      <c r="AA113" s="501"/>
      <c r="AB113" s="501"/>
      <c r="AC113" s="501"/>
      <c r="AD113" s="246"/>
      <c r="AE113" s="246"/>
    </row>
    <row r="114" spans="1:31" ht="15" customHeight="1" x14ac:dyDescent="0.25">
      <c r="A114" s="421" t="s">
        <v>153</v>
      </c>
      <c r="B114" s="421"/>
      <c r="C114" s="421"/>
      <c r="D114" s="421"/>
      <c r="E114" s="421"/>
      <c r="F114" s="421"/>
      <c r="G114" s="421"/>
      <c r="H114" s="421"/>
      <c r="I114" s="421"/>
      <c r="J114" s="421"/>
      <c r="K114" s="421"/>
      <c r="L114" s="421"/>
      <c r="M114" s="421"/>
      <c r="N114" s="421"/>
      <c r="O114" s="421"/>
      <c r="P114" s="426" t="s">
        <v>527</v>
      </c>
      <c r="Q114" s="426"/>
      <c r="R114" s="426"/>
      <c r="S114" s="427" t="s">
        <v>537</v>
      </c>
      <c r="T114" s="496"/>
      <c r="U114" s="496"/>
      <c r="V114" s="496"/>
      <c r="W114" s="496"/>
      <c r="X114" s="496"/>
      <c r="Y114" s="496"/>
      <c r="Z114" s="496"/>
      <c r="AA114" s="496"/>
      <c r="AB114" s="496"/>
      <c r="AC114" s="496"/>
      <c r="AD114" s="241"/>
      <c r="AE114" s="241"/>
    </row>
    <row r="115" spans="1:31" ht="15" customHeight="1" x14ac:dyDescent="0.25">
      <c r="A115" s="419" t="s">
        <v>154</v>
      </c>
      <c r="B115" s="419"/>
      <c r="C115" s="419"/>
      <c r="D115" s="419"/>
      <c r="E115" s="419"/>
      <c r="F115" s="419"/>
      <c r="G115" s="419"/>
      <c r="H115" s="419"/>
      <c r="I115" s="419"/>
      <c r="J115" s="419"/>
      <c r="K115" s="419"/>
      <c r="L115" s="419"/>
      <c r="M115" s="419"/>
      <c r="N115" s="419"/>
      <c r="O115" s="419"/>
      <c r="P115" s="419" t="s">
        <v>155</v>
      </c>
      <c r="Q115" s="419"/>
      <c r="R115" s="419"/>
      <c r="S115" s="419"/>
      <c r="T115" s="419"/>
      <c r="U115" s="419"/>
      <c r="V115" s="419"/>
      <c r="W115" s="419"/>
      <c r="X115" s="419"/>
      <c r="Y115" s="419"/>
      <c r="Z115" s="419"/>
      <c r="AA115" s="419"/>
      <c r="AB115" s="419"/>
      <c r="AC115" s="419"/>
      <c r="AD115" s="239"/>
      <c r="AE115" s="239"/>
    </row>
    <row r="116" spans="1:31" ht="15" customHeight="1" x14ac:dyDescent="0.25">
      <c r="A116" s="419"/>
      <c r="B116" s="419"/>
      <c r="C116" s="419"/>
      <c r="D116" s="419"/>
      <c r="E116" s="419"/>
      <c r="F116" s="419"/>
      <c r="G116" s="419"/>
      <c r="H116" s="419"/>
      <c r="I116" s="419"/>
      <c r="J116" s="419"/>
      <c r="K116" s="419"/>
      <c r="L116" s="419"/>
      <c r="M116" s="419"/>
      <c r="N116" s="419"/>
      <c r="O116" s="419"/>
      <c r="P116" s="419"/>
      <c r="Q116" s="419"/>
      <c r="R116" s="419"/>
      <c r="S116" s="419"/>
      <c r="T116" s="419"/>
      <c r="U116" s="419"/>
      <c r="V116" s="419"/>
      <c r="W116" s="419"/>
      <c r="X116" s="419"/>
      <c r="Y116" s="419"/>
      <c r="Z116" s="419"/>
      <c r="AA116" s="419"/>
      <c r="AB116" s="419"/>
      <c r="AC116" s="419"/>
      <c r="AD116" s="239"/>
      <c r="AE116" s="239"/>
    </row>
    <row r="117" spans="1:31" ht="15" customHeight="1" x14ac:dyDescent="0.25">
      <c r="A117" s="419"/>
      <c r="B117" s="419"/>
      <c r="C117" s="419"/>
      <c r="D117" s="419"/>
      <c r="E117" s="419"/>
      <c r="F117" s="419"/>
      <c r="G117" s="419"/>
      <c r="H117" s="419"/>
      <c r="I117" s="419"/>
      <c r="J117" s="419"/>
      <c r="K117" s="419"/>
      <c r="L117" s="419"/>
      <c r="M117" s="419"/>
      <c r="N117" s="419"/>
      <c r="O117" s="419"/>
      <c r="P117" s="419"/>
      <c r="Q117" s="419"/>
      <c r="R117" s="419"/>
      <c r="S117" s="419"/>
      <c r="T117" s="419"/>
      <c r="U117" s="419"/>
      <c r="V117" s="419"/>
      <c r="W117" s="419"/>
      <c r="X117" s="419"/>
      <c r="Y117" s="419"/>
      <c r="Z117" s="419"/>
      <c r="AA117" s="419"/>
      <c r="AB117" s="419"/>
      <c r="AC117" s="419"/>
      <c r="AD117" s="239"/>
      <c r="AE117" s="239"/>
    </row>
    <row r="118" spans="1:31" ht="15" customHeight="1" x14ac:dyDescent="0.25">
      <c r="A118" s="497"/>
      <c r="B118" s="497"/>
      <c r="C118" s="497"/>
      <c r="D118" s="497"/>
      <c r="E118" s="497"/>
      <c r="F118" s="497"/>
      <c r="G118" s="497"/>
      <c r="H118" s="497"/>
      <c r="I118" s="497"/>
      <c r="J118" s="497"/>
      <c r="K118" s="497"/>
      <c r="L118" s="497"/>
      <c r="M118" s="497"/>
      <c r="N118" s="497"/>
      <c r="O118" s="497"/>
      <c r="P118" s="497"/>
      <c r="Q118" s="497"/>
      <c r="R118" s="497"/>
      <c r="S118" s="497"/>
      <c r="T118" s="497"/>
      <c r="U118" s="497"/>
      <c r="V118" s="497"/>
      <c r="W118" s="497"/>
      <c r="X118" s="497"/>
      <c r="Y118" s="497"/>
      <c r="Z118" s="497"/>
      <c r="AA118" s="497"/>
      <c r="AB118" s="497"/>
      <c r="AC118" s="497"/>
      <c r="AD118" s="236"/>
      <c r="AE118" s="236"/>
    </row>
  </sheetData>
  <sheetProtection algorithmName="SHA-512" hashValue="e+wJEOpVfPK7ro0zcUTOrBdFYxrWxhZWFHJ7Fwyi2CnufDX+M2JwD4j/9VvrSpmPS/TEFFCOFCx/cDWg3GpUDQ==" saltValue="SNKtpC8hFNeqRSr2X2yPeA==" spinCount="100000" sheet="1" selectLockedCells="1"/>
  <mergeCells count="597">
    <mergeCell ref="X11:Y11"/>
    <mergeCell ref="X12:Y12"/>
    <mergeCell ref="Z28:AA28"/>
    <mergeCell ref="I2:N4"/>
    <mergeCell ref="I6:M6"/>
    <mergeCell ref="I7:M7"/>
    <mergeCell ref="I11:M11"/>
    <mergeCell ref="I22:M22"/>
    <mergeCell ref="Z31:AA31"/>
    <mergeCell ref="X10:Y10"/>
    <mergeCell ref="X15:Y15"/>
    <mergeCell ref="X20:Y20"/>
    <mergeCell ref="T28:U28"/>
    <mergeCell ref="V28:W28"/>
    <mergeCell ref="X28:Y28"/>
    <mergeCell ref="I29:O29"/>
    <mergeCell ref="I26:M26"/>
    <mergeCell ref="P29:Q29"/>
    <mergeCell ref="R29:S29"/>
    <mergeCell ref="T29:U29"/>
    <mergeCell ref="P12:Q12"/>
    <mergeCell ref="R12:S12"/>
    <mergeCell ref="T12:U12"/>
    <mergeCell ref="V12:W12"/>
    <mergeCell ref="AB37:AC37"/>
    <mergeCell ref="Z32:AA32"/>
    <mergeCell ref="Z6:AA6"/>
    <mergeCell ref="Z7:AA7"/>
    <mergeCell ref="Z11:AA11"/>
    <mergeCell ref="Z12:AA12"/>
    <mergeCell ref="Z14:AA14"/>
    <mergeCell ref="Z16:AA16"/>
    <mergeCell ref="Z18:AA18"/>
    <mergeCell ref="Z10:AA10"/>
    <mergeCell ref="Z15:AA15"/>
    <mergeCell ref="Z20:AA20"/>
    <mergeCell ref="Z30:AA30"/>
    <mergeCell ref="Z22:AA22"/>
    <mergeCell ref="Z24:AA24"/>
    <mergeCell ref="AB29:AD29"/>
    <mergeCell ref="O55:P55"/>
    <mergeCell ref="A80:O80"/>
    <mergeCell ref="A81:O84"/>
    <mergeCell ref="A95:O95"/>
    <mergeCell ref="M65:N65"/>
    <mergeCell ref="V65:W65"/>
    <mergeCell ref="O65:P65"/>
    <mergeCell ref="A66:E66"/>
    <mergeCell ref="G66:H66"/>
    <mergeCell ref="I66:J66"/>
    <mergeCell ref="K66:L66"/>
    <mergeCell ref="M66:N66"/>
    <mergeCell ref="K60:L60"/>
    <mergeCell ref="M60:N60"/>
    <mergeCell ref="V60:W60"/>
    <mergeCell ref="K64:L64"/>
    <mergeCell ref="M64:N64"/>
    <mergeCell ref="O64:P64"/>
    <mergeCell ref="V64:W64"/>
    <mergeCell ref="A55:E55"/>
    <mergeCell ref="O66:P66"/>
    <mergeCell ref="A65:E65"/>
    <mergeCell ref="I45:J45"/>
    <mergeCell ref="X45:Y45"/>
    <mergeCell ref="Z45:AA45"/>
    <mergeCell ref="AB45:AC45"/>
    <mergeCell ref="G55:H55"/>
    <mergeCell ref="I55:J55"/>
    <mergeCell ref="K55:L55"/>
    <mergeCell ref="M55:N55"/>
    <mergeCell ref="A56:AI56"/>
    <mergeCell ref="O54:P54"/>
    <mergeCell ref="Q54:R54"/>
    <mergeCell ref="S54:T54"/>
    <mergeCell ref="AD45:AE45"/>
    <mergeCell ref="AF45:AG45"/>
    <mergeCell ref="AH45:AI45"/>
    <mergeCell ref="A46:E46"/>
    <mergeCell ref="G46:H46"/>
    <mergeCell ref="I46:J46"/>
    <mergeCell ref="K46:L46"/>
    <mergeCell ref="M46:N46"/>
    <mergeCell ref="O46:P46"/>
    <mergeCell ref="Q46:R46"/>
    <mergeCell ref="S46:T46"/>
    <mergeCell ref="Z46:AA46"/>
    <mergeCell ref="A44:AI44"/>
    <mergeCell ref="Z26:AA26"/>
    <mergeCell ref="Z27:AA27"/>
    <mergeCell ref="Z29:AA29"/>
    <mergeCell ref="X27:Y27"/>
    <mergeCell ref="A1:G1"/>
    <mergeCell ref="V45:W45"/>
    <mergeCell ref="X46:Y46"/>
    <mergeCell ref="A52:E52"/>
    <mergeCell ref="G52:H52"/>
    <mergeCell ref="I52:J52"/>
    <mergeCell ref="K52:L52"/>
    <mergeCell ref="M52:N52"/>
    <mergeCell ref="O52:P52"/>
    <mergeCell ref="V52:W52"/>
    <mergeCell ref="X52:Y52"/>
    <mergeCell ref="P11:Q11"/>
    <mergeCell ref="R11:S11"/>
    <mergeCell ref="T11:U11"/>
    <mergeCell ref="V11:W11"/>
    <mergeCell ref="P7:Q7"/>
    <mergeCell ref="R7:S7"/>
    <mergeCell ref="T7:U7"/>
    <mergeCell ref="V7:W7"/>
    <mergeCell ref="I1:AC1"/>
    <mergeCell ref="P4:Q4"/>
    <mergeCell ref="R4:S4"/>
    <mergeCell ref="V29:W29"/>
    <mergeCell ref="X29:Y29"/>
    <mergeCell ref="A53:E53"/>
    <mergeCell ref="G53:H53"/>
    <mergeCell ref="I53:J53"/>
    <mergeCell ref="K53:L53"/>
    <mergeCell ref="M53:N53"/>
    <mergeCell ref="O53:P53"/>
    <mergeCell ref="T4:U4"/>
    <mergeCell ref="V4:W4"/>
    <mergeCell ref="X4:Y4"/>
    <mergeCell ref="X6:Y6"/>
    <mergeCell ref="X7:Y7"/>
    <mergeCell ref="P6:Q6"/>
    <mergeCell ref="R6:S6"/>
    <mergeCell ref="T6:U6"/>
    <mergeCell ref="V6:W6"/>
    <mergeCell ref="R18:S18"/>
    <mergeCell ref="T18:U18"/>
    <mergeCell ref="V18:W18"/>
    <mergeCell ref="X18:Y18"/>
    <mergeCell ref="G65:H65"/>
    <mergeCell ref="I65:J65"/>
    <mergeCell ref="K65:L65"/>
    <mergeCell ref="A54:E54"/>
    <mergeCell ref="G54:H54"/>
    <mergeCell ref="I54:J54"/>
    <mergeCell ref="K54:L54"/>
    <mergeCell ref="M54:N54"/>
    <mergeCell ref="A58:E58"/>
    <mergeCell ref="G58:H58"/>
    <mergeCell ref="I58:J58"/>
    <mergeCell ref="K58:L58"/>
    <mergeCell ref="M58:N58"/>
    <mergeCell ref="O58:P58"/>
    <mergeCell ref="A57:E57"/>
    <mergeCell ref="G57:H57"/>
    <mergeCell ref="I57:J57"/>
    <mergeCell ref="K57:L57"/>
    <mergeCell ref="M57:N57"/>
    <mergeCell ref="AB60:AC60"/>
    <mergeCell ref="AB64:AC64"/>
    <mergeCell ref="O60:P60"/>
    <mergeCell ref="I64:J64"/>
    <mergeCell ref="A64:E64"/>
    <mergeCell ref="Q64:R64"/>
    <mergeCell ref="S64:T64"/>
    <mergeCell ref="G64:H64"/>
    <mergeCell ref="V57:W57"/>
    <mergeCell ref="O57:P57"/>
    <mergeCell ref="Z60:AA60"/>
    <mergeCell ref="X63:Y63"/>
    <mergeCell ref="Z63:AA63"/>
    <mergeCell ref="Q60:R60"/>
    <mergeCell ref="S60:T60"/>
    <mergeCell ref="G63:H63"/>
    <mergeCell ref="I63:J63"/>
    <mergeCell ref="K63:L63"/>
    <mergeCell ref="M63:N63"/>
    <mergeCell ref="V63:W63"/>
    <mergeCell ref="O63:P63"/>
    <mergeCell ref="G61:H61"/>
    <mergeCell ref="I61:J61"/>
    <mergeCell ref="K61:L61"/>
    <mergeCell ref="M61:N61"/>
    <mergeCell ref="G60:H60"/>
    <mergeCell ref="P14:Q14"/>
    <mergeCell ref="R14:S14"/>
    <mergeCell ref="T14:U14"/>
    <mergeCell ref="V14:W14"/>
    <mergeCell ref="X14:Y14"/>
    <mergeCell ref="P16:Q16"/>
    <mergeCell ref="R16:S16"/>
    <mergeCell ref="T16:U16"/>
    <mergeCell ref="V16:W16"/>
    <mergeCell ref="Z43:AA43"/>
    <mergeCell ref="AB43:AC43"/>
    <mergeCell ref="AD43:AE43"/>
    <mergeCell ref="AF43:AG43"/>
    <mergeCell ref="AH43:AI43"/>
    <mergeCell ref="V43:W43"/>
    <mergeCell ref="A43:E43"/>
    <mergeCell ref="P24:Q24"/>
    <mergeCell ref="R24:S24"/>
    <mergeCell ref="T24:U24"/>
    <mergeCell ref="V24:W24"/>
    <mergeCell ref="X24:Y24"/>
    <mergeCell ref="X26:Y26"/>
    <mergeCell ref="P26:Q26"/>
    <mergeCell ref="R26:S26"/>
    <mergeCell ref="T26:U26"/>
    <mergeCell ref="V26:W26"/>
    <mergeCell ref="P27:Q27"/>
    <mergeCell ref="R27:S27"/>
    <mergeCell ref="T27:U27"/>
    <mergeCell ref="V27:W27"/>
    <mergeCell ref="I27:M27"/>
    <mergeCell ref="P28:Q28"/>
    <mergeCell ref="R28:S28"/>
    <mergeCell ref="I39:J39"/>
    <mergeCell ref="G43:H43"/>
    <mergeCell ref="I43:J43"/>
    <mergeCell ref="K43:L43"/>
    <mergeCell ref="M43:N43"/>
    <mergeCell ref="O43:P43"/>
    <mergeCell ref="Q43:R43"/>
    <mergeCell ref="S43:T43"/>
    <mergeCell ref="X43:Y43"/>
    <mergeCell ref="G40:H40"/>
    <mergeCell ref="I40:J40"/>
    <mergeCell ref="K40:L40"/>
    <mergeCell ref="M40:N40"/>
    <mergeCell ref="O40:P40"/>
    <mergeCell ref="Q40:R40"/>
    <mergeCell ref="S40:T40"/>
    <mergeCell ref="V40:W40"/>
    <mergeCell ref="K41:L41"/>
    <mergeCell ref="M41:N41"/>
    <mergeCell ref="O41:P41"/>
    <mergeCell ref="Q41:R41"/>
    <mergeCell ref="S41:T41"/>
    <mergeCell ref="V41:W41"/>
    <mergeCell ref="K39:L39"/>
    <mergeCell ref="AB46:AC46"/>
    <mergeCell ref="AD46:AE46"/>
    <mergeCell ref="AF46:AG46"/>
    <mergeCell ref="AH46:AI46"/>
    <mergeCell ref="V46:W46"/>
    <mergeCell ref="K45:L45"/>
    <mergeCell ref="M45:N45"/>
    <mergeCell ref="O45:P45"/>
    <mergeCell ref="Q45:R45"/>
    <mergeCell ref="S45:T45"/>
    <mergeCell ref="A45:E45"/>
    <mergeCell ref="G45:H45"/>
    <mergeCell ref="AB47:AC47"/>
    <mergeCell ref="AD47:AE47"/>
    <mergeCell ref="AF47:AG47"/>
    <mergeCell ref="AH47:AI47"/>
    <mergeCell ref="A48:E48"/>
    <mergeCell ref="G48:H48"/>
    <mergeCell ref="I48:J48"/>
    <mergeCell ref="K48:L48"/>
    <mergeCell ref="M48:N48"/>
    <mergeCell ref="O48:P48"/>
    <mergeCell ref="Q48:R48"/>
    <mergeCell ref="S48:T48"/>
    <mergeCell ref="V48:W48"/>
    <mergeCell ref="X48:Y48"/>
    <mergeCell ref="Z48:AA48"/>
    <mergeCell ref="AB48:AC48"/>
    <mergeCell ref="AD48:AE48"/>
    <mergeCell ref="AF48:AG48"/>
    <mergeCell ref="AH48:AI48"/>
    <mergeCell ref="A47:E47"/>
    <mergeCell ref="G47:H47"/>
    <mergeCell ref="I47:J47"/>
    <mergeCell ref="K47:L47"/>
    <mergeCell ref="M47:N47"/>
    <mergeCell ref="M49:N49"/>
    <mergeCell ref="O49:P49"/>
    <mergeCell ref="Q49:R49"/>
    <mergeCell ref="S49:T49"/>
    <mergeCell ref="V49:W49"/>
    <mergeCell ref="X47:Y47"/>
    <mergeCell ref="Z47:AA47"/>
    <mergeCell ref="O47:P47"/>
    <mergeCell ref="Q47:R47"/>
    <mergeCell ref="S47:T47"/>
    <mergeCell ref="V47:W47"/>
    <mergeCell ref="X49:Y49"/>
    <mergeCell ref="Z49:AA49"/>
    <mergeCell ref="AB49:AC49"/>
    <mergeCell ref="AD49:AE49"/>
    <mergeCell ref="AF49:AG49"/>
    <mergeCell ref="AH49:AI49"/>
    <mergeCell ref="A50:AI50"/>
    <mergeCell ref="A51:E51"/>
    <mergeCell ref="G51:H51"/>
    <mergeCell ref="I51:J51"/>
    <mergeCell ref="K51:L51"/>
    <mergeCell ref="M51:N51"/>
    <mergeCell ref="O51:P51"/>
    <mergeCell ref="Q51:R51"/>
    <mergeCell ref="S51:T51"/>
    <mergeCell ref="V51:W51"/>
    <mergeCell ref="X51:Y51"/>
    <mergeCell ref="Z51:AA51"/>
    <mergeCell ref="AB51:AC51"/>
    <mergeCell ref="AD51:AE51"/>
    <mergeCell ref="AF51:AG51"/>
    <mergeCell ref="AH51:AI51"/>
    <mergeCell ref="A49:E49"/>
    <mergeCell ref="G49:H49"/>
    <mergeCell ref="I49:J49"/>
    <mergeCell ref="K49:L49"/>
    <mergeCell ref="S52:T52"/>
    <mergeCell ref="AB52:AC52"/>
    <mergeCell ref="AD52:AE52"/>
    <mergeCell ref="AF52:AG52"/>
    <mergeCell ref="AH52:AI52"/>
    <mergeCell ref="Q53:R53"/>
    <mergeCell ref="S53:T53"/>
    <mergeCell ref="AB53:AC53"/>
    <mergeCell ref="AD53:AE53"/>
    <mergeCell ref="AF53:AG53"/>
    <mergeCell ref="AH53:AI53"/>
    <mergeCell ref="V53:W53"/>
    <mergeCell ref="Q52:R52"/>
    <mergeCell ref="Z52:AA52"/>
    <mergeCell ref="X53:Y53"/>
    <mergeCell ref="Z53:AA53"/>
    <mergeCell ref="AB54:AC54"/>
    <mergeCell ref="AD54:AE54"/>
    <mergeCell ref="AF54:AG54"/>
    <mergeCell ref="AH54:AI54"/>
    <mergeCell ref="Q55:R55"/>
    <mergeCell ref="S55:T55"/>
    <mergeCell ref="AB55:AC55"/>
    <mergeCell ref="AD55:AE55"/>
    <mergeCell ref="AF55:AG55"/>
    <mergeCell ref="AH55:AI55"/>
    <mergeCell ref="X54:Y54"/>
    <mergeCell ref="Z54:AA54"/>
    <mergeCell ref="X55:Y55"/>
    <mergeCell ref="Z55:AA55"/>
    <mergeCell ref="V55:W55"/>
    <mergeCell ref="V54:W54"/>
    <mergeCell ref="AH57:AI57"/>
    <mergeCell ref="Q58:R58"/>
    <mergeCell ref="S58:T58"/>
    <mergeCell ref="AB58:AC58"/>
    <mergeCell ref="AD58:AE58"/>
    <mergeCell ref="AF58:AG58"/>
    <mergeCell ref="AH58:AI58"/>
    <mergeCell ref="Q59:R59"/>
    <mergeCell ref="S59:T59"/>
    <mergeCell ref="AB59:AC59"/>
    <mergeCell ref="AD59:AE59"/>
    <mergeCell ref="AF59:AG59"/>
    <mergeCell ref="AH59:AI59"/>
    <mergeCell ref="Q57:R57"/>
    <mergeCell ref="S57:T57"/>
    <mergeCell ref="AB57:AC57"/>
    <mergeCell ref="AD57:AE57"/>
    <mergeCell ref="AF57:AG57"/>
    <mergeCell ref="V59:W59"/>
    <mergeCell ref="X57:Y57"/>
    <mergeCell ref="Z57:AA57"/>
    <mergeCell ref="V58:W58"/>
    <mergeCell ref="X58:Y58"/>
    <mergeCell ref="Z58:AA58"/>
    <mergeCell ref="AD60:AE60"/>
    <mergeCell ref="AF60:AG60"/>
    <mergeCell ref="AH60:AI60"/>
    <mergeCell ref="X59:Y59"/>
    <mergeCell ref="Z59:AA59"/>
    <mergeCell ref="AH61:AI61"/>
    <mergeCell ref="A62:AI62"/>
    <mergeCell ref="Q63:R63"/>
    <mergeCell ref="S63:T63"/>
    <mergeCell ref="AB63:AC63"/>
    <mergeCell ref="AD63:AE63"/>
    <mergeCell ref="AF63:AG63"/>
    <mergeCell ref="AH63:AI63"/>
    <mergeCell ref="A63:E63"/>
    <mergeCell ref="A61:E61"/>
    <mergeCell ref="A59:E59"/>
    <mergeCell ref="G59:H59"/>
    <mergeCell ref="I59:J59"/>
    <mergeCell ref="K59:L59"/>
    <mergeCell ref="M59:N59"/>
    <mergeCell ref="O59:P59"/>
    <mergeCell ref="A60:E60"/>
    <mergeCell ref="I60:J60"/>
    <mergeCell ref="X60:Y60"/>
    <mergeCell ref="AD64:AE64"/>
    <mergeCell ref="AF64:AG64"/>
    <mergeCell ref="AH64:AI64"/>
    <mergeCell ref="O61:P61"/>
    <mergeCell ref="Q61:R61"/>
    <mergeCell ref="S61:T61"/>
    <mergeCell ref="V61:W61"/>
    <mergeCell ref="X61:Y61"/>
    <mergeCell ref="Z61:AA61"/>
    <mergeCell ref="AB61:AC61"/>
    <mergeCell ref="AD61:AE61"/>
    <mergeCell ref="AF61:AG61"/>
    <mergeCell ref="X64:Y64"/>
    <mergeCell ref="Z64:AA64"/>
    <mergeCell ref="AD65:AE65"/>
    <mergeCell ref="AF65:AG65"/>
    <mergeCell ref="AH65:AI65"/>
    <mergeCell ref="Q66:R66"/>
    <mergeCell ref="S66:T66"/>
    <mergeCell ref="AB66:AC66"/>
    <mergeCell ref="AD66:AE66"/>
    <mergeCell ref="AF66:AG66"/>
    <mergeCell ref="AH66:AI66"/>
    <mergeCell ref="V66:W66"/>
    <mergeCell ref="X65:Y65"/>
    <mergeCell ref="Z65:AA65"/>
    <mergeCell ref="X66:Y66"/>
    <mergeCell ref="Z66:AA66"/>
    <mergeCell ref="Q65:R65"/>
    <mergeCell ref="S65:T65"/>
    <mergeCell ref="AB65:AC65"/>
    <mergeCell ref="P81:AC84"/>
    <mergeCell ref="A85:O85"/>
    <mergeCell ref="A86:O89"/>
    <mergeCell ref="A90:O90"/>
    <mergeCell ref="A91:O94"/>
    <mergeCell ref="P85:R85"/>
    <mergeCell ref="S85:AC85"/>
    <mergeCell ref="P86:AC87"/>
    <mergeCell ref="P90:R90"/>
    <mergeCell ref="S90:AC90"/>
    <mergeCell ref="P91:AC91"/>
    <mergeCell ref="A114:O114"/>
    <mergeCell ref="A115:O117"/>
    <mergeCell ref="P115:AC117"/>
    <mergeCell ref="P114:R114"/>
    <mergeCell ref="S114:AC114"/>
    <mergeCell ref="A118:AC118"/>
    <mergeCell ref="A110:O110"/>
    <mergeCell ref="A111:O113"/>
    <mergeCell ref="A106:O106"/>
    <mergeCell ref="P106:R106"/>
    <mergeCell ref="A107:O109"/>
    <mergeCell ref="P107:AC107"/>
    <mergeCell ref="P108:AC109"/>
    <mergeCell ref="P110:R110"/>
    <mergeCell ref="S110:AC110"/>
    <mergeCell ref="P111:AC113"/>
    <mergeCell ref="H1:H32"/>
    <mergeCell ref="A2:G33"/>
    <mergeCell ref="Z2:AA3"/>
    <mergeCell ref="AB2:AE26"/>
    <mergeCell ref="Z4:AA4"/>
    <mergeCell ref="P8:Q8"/>
    <mergeCell ref="R8:S8"/>
    <mergeCell ref="T8:U8"/>
    <mergeCell ref="V8:W8"/>
    <mergeCell ref="X8:Y8"/>
    <mergeCell ref="Z8:AA8"/>
    <mergeCell ref="I10:M10"/>
    <mergeCell ref="P10:Q10"/>
    <mergeCell ref="R10:S10"/>
    <mergeCell ref="T10:U10"/>
    <mergeCell ref="V10:W10"/>
    <mergeCell ref="I14:M14"/>
    <mergeCell ref="I15:M15"/>
    <mergeCell ref="P15:Q15"/>
    <mergeCell ref="R15:S15"/>
    <mergeCell ref="T15:U15"/>
    <mergeCell ref="V15:W15"/>
    <mergeCell ref="I18:M18"/>
    <mergeCell ref="P18:Q18"/>
    <mergeCell ref="I19:M19"/>
    <mergeCell ref="X19:Y19"/>
    <mergeCell ref="Z19:AA19"/>
    <mergeCell ref="P20:Q20"/>
    <mergeCell ref="R20:S20"/>
    <mergeCell ref="T20:U20"/>
    <mergeCell ref="V20:W20"/>
    <mergeCell ref="I23:M23"/>
    <mergeCell ref="P23:Q23"/>
    <mergeCell ref="R23:S23"/>
    <mergeCell ref="T23:U23"/>
    <mergeCell ref="V23:W23"/>
    <mergeCell ref="X23:Y23"/>
    <mergeCell ref="Z23:AA23"/>
    <mergeCell ref="X22:Y22"/>
    <mergeCell ref="P22:Q22"/>
    <mergeCell ref="R22:S22"/>
    <mergeCell ref="T22:U22"/>
    <mergeCell ref="V22:W22"/>
    <mergeCell ref="P19:Q19"/>
    <mergeCell ref="R19:S19"/>
    <mergeCell ref="T19:U19"/>
    <mergeCell ref="V19:W19"/>
    <mergeCell ref="AG33:AI33"/>
    <mergeCell ref="F34:AL34"/>
    <mergeCell ref="A35:AL35"/>
    <mergeCell ref="A36:E37"/>
    <mergeCell ref="F36:T36"/>
    <mergeCell ref="U36:AI36"/>
    <mergeCell ref="AJ36:AL66"/>
    <mergeCell ref="G37:H37"/>
    <mergeCell ref="I37:J37"/>
    <mergeCell ref="K37:L37"/>
    <mergeCell ref="M37:N37"/>
    <mergeCell ref="O37:P37"/>
    <mergeCell ref="Q37:R37"/>
    <mergeCell ref="S37:T37"/>
    <mergeCell ref="V37:W37"/>
    <mergeCell ref="X37:Y37"/>
    <mergeCell ref="Z37:AA37"/>
    <mergeCell ref="AD37:AE37"/>
    <mergeCell ref="AF37:AG37"/>
    <mergeCell ref="AH37:AI37"/>
    <mergeCell ref="A38:AI38"/>
    <mergeCell ref="A39:E39"/>
    <mergeCell ref="G39:H39"/>
    <mergeCell ref="A40:E40"/>
    <mergeCell ref="AD39:AE39"/>
    <mergeCell ref="AF39:AG39"/>
    <mergeCell ref="AH39:AI39"/>
    <mergeCell ref="X40:Y40"/>
    <mergeCell ref="Z40:AA40"/>
    <mergeCell ref="AB40:AC40"/>
    <mergeCell ref="AD40:AE40"/>
    <mergeCell ref="AF40:AG40"/>
    <mergeCell ref="AH40:AI40"/>
    <mergeCell ref="M39:N39"/>
    <mergeCell ref="O39:P39"/>
    <mergeCell ref="Q39:R39"/>
    <mergeCell ref="S39:T39"/>
    <mergeCell ref="V39:W39"/>
    <mergeCell ref="X39:Y39"/>
    <mergeCell ref="Z39:AA39"/>
    <mergeCell ref="AB39:AC39"/>
    <mergeCell ref="X41:Y41"/>
    <mergeCell ref="Z41:AA41"/>
    <mergeCell ref="AB41:AC41"/>
    <mergeCell ref="AD41:AE41"/>
    <mergeCell ref="AF41:AG41"/>
    <mergeCell ref="AH41:AI41"/>
    <mergeCell ref="A42:E42"/>
    <mergeCell ref="G42:H42"/>
    <mergeCell ref="I42:J42"/>
    <mergeCell ref="K42:L42"/>
    <mergeCell ref="M42:N42"/>
    <mergeCell ref="O42:P42"/>
    <mergeCell ref="Q42:R42"/>
    <mergeCell ref="S42:T42"/>
    <mergeCell ref="V42:W42"/>
    <mergeCell ref="X42:Y42"/>
    <mergeCell ref="Z42:AA42"/>
    <mergeCell ref="AB42:AC42"/>
    <mergeCell ref="AD42:AE42"/>
    <mergeCell ref="AF42:AG42"/>
    <mergeCell ref="AH42:AI42"/>
    <mergeCell ref="A41:E41"/>
    <mergeCell ref="G41:H41"/>
    <mergeCell ref="I41:J41"/>
    <mergeCell ref="X67:Y67"/>
    <mergeCell ref="Z67:AA67"/>
    <mergeCell ref="AB67:AC67"/>
    <mergeCell ref="AD67:AE67"/>
    <mergeCell ref="AF67:AG67"/>
    <mergeCell ref="AH67:AI67"/>
    <mergeCell ref="A69:AC69"/>
    <mergeCell ref="A70:AC70"/>
    <mergeCell ref="A71:O71"/>
    <mergeCell ref="P71:R71"/>
    <mergeCell ref="S71:AC71"/>
    <mergeCell ref="A67:F67"/>
    <mergeCell ref="G67:H67"/>
    <mergeCell ref="I67:J67"/>
    <mergeCell ref="K67:L67"/>
    <mergeCell ref="M67:N67"/>
    <mergeCell ref="O67:P67"/>
    <mergeCell ref="Q67:R67"/>
    <mergeCell ref="S67:T67"/>
    <mergeCell ref="V67:W67"/>
    <mergeCell ref="A72:O74"/>
    <mergeCell ref="P72:AC74"/>
    <mergeCell ref="A75:O75"/>
    <mergeCell ref="P75:R75"/>
    <mergeCell ref="S75:AC75"/>
    <mergeCell ref="A76:O79"/>
    <mergeCell ref="P76:AC79"/>
    <mergeCell ref="P80:R80"/>
    <mergeCell ref="S80:AC80"/>
    <mergeCell ref="P95:R95"/>
    <mergeCell ref="S95:AC95"/>
    <mergeCell ref="A96:O101"/>
    <mergeCell ref="P96:AC97"/>
    <mergeCell ref="A102:O102"/>
    <mergeCell ref="P102:R102"/>
    <mergeCell ref="S102:AC102"/>
    <mergeCell ref="A103:O105"/>
    <mergeCell ref="P103:AC105"/>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BEC4A0EB-DB01-4418-B284-0E9864D42E2B}"/>
    <hyperlink ref="S75" r:id="rId2" xr:uid="{57544A8B-4876-4491-8048-8CCF442E9C87}"/>
    <hyperlink ref="S80" r:id="rId3" xr:uid="{022A47AE-5DB2-4B36-AA78-231DABC2FB9C}"/>
    <hyperlink ref="S85" r:id="rId4" xr:uid="{B57E7243-FA4C-4B7B-9C77-C34CBB08F6F4}"/>
    <hyperlink ref="S90" r:id="rId5" xr:uid="{E5FF1471-52C9-4F7B-A776-DD39C1302A1F}"/>
    <hyperlink ref="S95" r:id="rId6" xr:uid="{FE3772EB-4D8F-478F-8FA6-8CFC0738D0AB}"/>
    <hyperlink ref="S102" r:id="rId7" xr:uid="{02818040-5E64-4F7D-AB57-BD150242945A}"/>
    <hyperlink ref="P107" r:id="rId8" xr:uid="{31DB68E6-607A-4EB4-9563-441A0E7A1230}"/>
    <hyperlink ref="S110" r:id="rId9" xr:uid="{35B9529A-4E39-46E3-BC51-CF11B459CCA7}"/>
    <hyperlink ref="S114" r:id="rId10" xr:uid="{6C823924-A9F5-4B02-8AEC-4CDA605B353D}"/>
    <hyperlink ref="S95:AC95" r:id="rId11" display="https://www.fhwa.dot.gov/bipartisan-infrastructure-law/protect_fact_sheet.cfm" xr:uid="{3893613A-1297-4E1B-85A2-B1554F45DD76}"/>
    <hyperlink ref="S85:AC85" r:id="rId12" display="https://www.fhwa.dot.gov/bipartisan-infrastructure-law/crp_fact_sheet.cfm" xr:uid="{7BC6B7FC-E79E-4B45-ACA1-D5007DB3659C}"/>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47A4F-4589-42C4-8AAB-840B47FEF1AC}">
  <sheetPr>
    <tabColor rgb="FF00B0F0"/>
  </sheetPr>
  <dimension ref="A1:AE189"/>
  <sheetViews>
    <sheetView showGridLines="0" showRowColHeaders="0" topLeftCell="A165" zoomScaleNormal="100" zoomScaleSheetLayoutView="85" workbookViewId="0">
      <selection activeCell="X20" sqref="X20"/>
    </sheetView>
  </sheetViews>
  <sheetFormatPr defaultColWidth="10.6328125" defaultRowHeight="15" x14ac:dyDescent="0.25"/>
  <cols>
    <col min="1" max="4" width="6.453125" style="5" customWidth="1"/>
    <col min="5" max="16" width="5.6328125" style="5" customWidth="1"/>
    <col min="17" max="17" width="6" style="5" customWidth="1"/>
    <col min="18" max="19" width="6.453125" style="5" customWidth="1"/>
    <col min="20" max="23" width="6" style="5" customWidth="1"/>
    <col min="24" max="24" width="13.36328125" style="5" bestFit="1" customWidth="1"/>
    <col min="25" max="25" width="14.453125" style="5" bestFit="1" customWidth="1"/>
    <col min="26" max="26" width="14.36328125" style="5" bestFit="1" customWidth="1"/>
    <col min="27" max="28" width="13.36328125" style="5" bestFit="1" customWidth="1"/>
    <col min="29" max="29" width="10.6328125" style="5"/>
    <col min="30" max="30" width="10.6328125" style="157"/>
    <col min="31" max="16384" width="10.6328125" style="5"/>
  </cols>
  <sheetData>
    <row r="1" spans="1:23" ht="14.25" customHeight="1" x14ac:dyDescent="0.25">
      <c r="A1" s="595" t="s">
        <v>156</v>
      </c>
      <c r="B1" s="595"/>
      <c r="C1" s="595"/>
      <c r="D1" s="595"/>
      <c r="E1" s="595"/>
      <c r="F1" s="595"/>
      <c r="G1" s="595"/>
      <c r="H1" s="595"/>
      <c r="I1" s="595"/>
      <c r="J1" s="595"/>
      <c r="K1" s="595"/>
      <c r="L1" s="595"/>
      <c r="M1" s="595"/>
      <c r="N1" s="595"/>
      <c r="O1" s="595"/>
      <c r="P1" s="595"/>
      <c r="Q1" s="595"/>
      <c r="R1" s="595"/>
      <c r="S1" s="595"/>
      <c r="T1" s="595"/>
      <c r="U1" s="595"/>
      <c r="V1" s="595"/>
      <c r="W1" s="595"/>
    </row>
    <row r="2" spans="1:23" ht="14.25" customHeight="1" x14ac:dyDescent="0.25">
      <c r="A2" s="277" t="s">
        <v>157</v>
      </c>
      <c r="B2" s="277"/>
      <c r="C2" s="277"/>
      <c r="D2" s="277"/>
      <c r="E2" s="277"/>
      <c r="F2" s="277"/>
      <c r="G2" s="277"/>
      <c r="H2" s="277"/>
      <c r="I2" s="277"/>
      <c r="J2" s="277"/>
      <c r="K2" s="277"/>
      <c r="L2" s="277"/>
      <c r="M2" s="277"/>
      <c r="N2" s="277"/>
      <c r="O2" s="277"/>
      <c r="P2" s="277"/>
      <c r="Q2" s="277"/>
      <c r="R2" s="277"/>
      <c r="S2" s="277"/>
      <c r="T2" s="277"/>
      <c r="U2" s="277"/>
      <c r="V2" s="277"/>
      <c r="W2" s="277"/>
    </row>
    <row r="3" spans="1:23" ht="14.25" customHeight="1" x14ac:dyDescent="0.25">
      <c r="A3" s="277"/>
      <c r="B3" s="277"/>
      <c r="C3" s="277"/>
      <c r="D3" s="277"/>
      <c r="E3" s="277"/>
      <c r="F3" s="277"/>
      <c r="G3" s="277"/>
      <c r="H3" s="277"/>
      <c r="I3" s="277"/>
      <c r="J3" s="277"/>
      <c r="K3" s="277"/>
      <c r="L3" s="277"/>
      <c r="M3" s="277"/>
      <c r="N3" s="277"/>
      <c r="O3" s="277"/>
      <c r="P3" s="277"/>
      <c r="Q3" s="277"/>
      <c r="R3" s="277"/>
      <c r="S3" s="277"/>
      <c r="T3" s="277"/>
      <c r="U3" s="277"/>
      <c r="V3" s="277"/>
      <c r="W3" s="277"/>
    </row>
    <row r="4" spans="1:23" ht="14.25" customHeight="1" x14ac:dyDescent="0.25">
      <c r="A4" s="277"/>
      <c r="B4" s="277"/>
      <c r="C4" s="277"/>
      <c r="D4" s="277"/>
      <c r="E4" s="277"/>
      <c r="F4" s="277"/>
      <c r="G4" s="277"/>
      <c r="H4" s="277"/>
      <c r="I4" s="277"/>
      <c r="J4" s="277"/>
      <c r="K4" s="277"/>
      <c r="L4" s="277"/>
      <c r="M4" s="277"/>
      <c r="N4" s="277"/>
      <c r="O4" s="277"/>
      <c r="P4" s="277"/>
      <c r="Q4" s="277"/>
      <c r="R4" s="277"/>
      <c r="S4" s="277"/>
      <c r="T4" s="277"/>
      <c r="U4" s="277"/>
      <c r="V4" s="277"/>
      <c r="W4" s="277"/>
    </row>
    <row r="5" spans="1:23" ht="14.25" customHeight="1" x14ac:dyDescent="0.25">
      <c r="A5" s="277"/>
      <c r="B5" s="277"/>
      <c r="C5" s="277"/>
      <c r="D5" s="277"/>
      <c r="E5" s="277"/>
      <c r="F5" s="277"/>
      <c r="G5" s="277"/>
      <c r="H5" s="277"/>
      <c r="I5" s="277"/>
      <c r="J5" s="277"/>
      <c r="K5" s="277"/>
      <c r="L5" s="277"/>
      <c r="M5" s="277"/>
      <c r="N5" s="277"/>
      <c r="O5" s="277"/>
      <c r="P5" s="277"/>
      <c r="Q5" s="277"/>
      <c r="R5" s="277"/>
      <c r="S5" s="277"/>
      <c r="T5" s="277"/>
      <c r="U5" s="277"/>
      <c r="V5" s="277"/>
      <c r="W5" s="277"/>
    </row>
    <row r="6" spans="1:23" ht="14.25" customHeight="1" x14ac:dyDescent="0.25">
      <c r="A6" s="277"/>
      <c r="B6" s="277"/>
      <c r="C6" s="277"/>
      <c r="D6" s="277"/>
      <c r="E6" s="277"/>
      <c r="F6" s="277"/>
      <c r="G6" s="277"/>
      <c r="H6" s="277"/>
      <c r="I6" s="277"/>
      <c r="J6" s="277"/>
      <c r="K6" s="277"/>
      <c r="L6" s="277"/>
      <c r="M6" s="277"/>
      <c r="N6" s="277"/>
      <c r="O6" s="277"/>
      <c r="P6" s="277"/>
      <c r="Q6" s="277"/>
      <c r="R6" s="277"/>
      <c r="S6" s="277"/>
      <c r="T6" s="277"/>
      <c r="U6" s="277"/>
      <c r="V6" s="277"/>
      <c r="W6" s="277"/>
    </row>
    <row r="7" spans="1:23" ht="14.25" customHeight="1" x14ac:dyDescent="0.25">
      <c r="A7" s="596"/>
      <c r="B7" s="596"/>
      <c r="C7" s="596"/>
      <c r="D7" s="596"/>
      <c r="E7" s="596"/>
      <c r="F7" s="596"/>
      <c r="G7" s="596"/>
      <c r="H7" s="596"/>
      <c r="I7" s="596"/>
      <c r="J7" s="596"/>
      <c r="K7" s="596"/>
      <c r="L7" s="596"/>
      <c r="M7" s="596"/>
      <c r="N7" s="596"/>
      <c r="O7" s="596"/>
      <c r="P7" s="596"/>
      <c r="Q7" s="596"/>
      <c r="R7" s="596"/>
      <c r="S7" s="596"/>
      <c r="T7" s="596"/>
      <c r="U7" s="596"/>
      <c r="V7" s="596"/>
      <c r="W7" s="596"/>
    </row>
    <row r="8" spans="1:23" ht="14.25" customHeight="1" x14ac:dyDescent="0.25">
      <c r="A8" s="596"/>
      <c r="B8" s="596"/>
      <c r="C8" s="596"/>
      <c r="D8" s="596"/>
      <c r="E8" s="596"/>
      <c r="F8" s="596"/>
      <c r="G8" s="596"/>
      <c r="H8" s="596"/>
      <c r="I8" s="596"/>
      <c r="J8" s="596"/>
      <c r="K8" s="596"/>
      <c r="L8" s="596"/>
      <c r="M8" s="596"/>
      <c r="N8" s="596"/>
      <c r="O8" s="596"/>
      <c r="P8" s="596"/>
      <c r="Q8" s="596"/>
      <c r="R8" s="596"/>
      <c r="S8" s="596"/>
      <c r="T8" s="596"/>
      <c r="U8" s="596"/>
      <c r="V8" s="596"/>
      <c r="W8" s="596"/>
    </row>
    <row r="9" spans="1:23" ht="14.25" customHeight="1" x14ac:dyDescent="0.25">
      <c r="A9" s="596"/>
      <c r="B9" s="596"/>
      <c r="C9" s="596"/>
      <c r="D9" s="596"/>
      <c r="E9" s="596"/>
      <c r="F9" s="596"/>
      <c r="G9" s="596"/>
      <c r="H9" s="596"/>
      <c r="I9" s="596"/>
      <c r="J9" s="596"/>
      <c r="K9" s="596"/>
      <c r="L9" s="596"/>
      <c r="M9" s="596"/>
      <c r="N9" s="596"/>
      <c r="O9" s="596"/>
      <c r="P9" s="596"/>
      <c r="Q9" s="596"/>
      <c r="R9" s="596"/>
      <c r="S9" s="596"/>
      <c r="T9" s="596"/>
      <c r="U9" s="596"/>
      <c r="V9" s="596"/>
      <c r="W9" s="596"/>
    </row>
    <row r="10" spans="1:23" ht="14.25" customHeight="1" x14ac:dyDescent="0.25">
      <c r="A10" s="596"/>
      <c r="B10" s="596"/>
      <c r="C10" s="596"/>
      <c r="D10" s="596"/>
      <c r="E10" s="596"/>
      <c r="F10" s="596"/>
      <c r="G10" s="596"/>
      <c r="H10" s="596"/>
      <c r="I10" s="596"/>
      <c r="J10" s="596"/>
      <c r="K10" s="596"/>
      <c r="L10" s="596"/>
      <c r="M10" s="596"/>
      <c r="N10" s="596"/>
      <c r="O10" s="596"/>
      <c r="P10" s="596"/>
      <c r="Q10" s="596"/>
      <c r="R10" s="596"/>
      <c r="S10" s="596"/>
      <c r="T10" s="596"/>
      <c r="U10" s="596"/>
      <c r="V10" s="596"/>
      <c r="W10" s="596"/>
    </row>
    <row r="11" spans="1:23" ht="14.25" customHeight="1" x14ac:dyDescent="0.25">
      <c r="A11" s="596"/>
      <c r="B11" s="596"/>
      <c r="C11" s="596"/>
      <c r="D11" s="596"/>
      <c r="E11" s="596"/>
      <c r="F11" s="596"/>
      <c r="G11" s="596"/>
      <c r="H11" s="596"/>
      <c r="I11" s="596"/>
      <c r="J11" s="596"/>
      <c r="K11" s="596"/>
      <c r="L11" s="596"/>
      <c r="M11" s="596"/>
      <c r="N11" s="596"/>
      <c r="O11" s="596"/>
      <c r="P11" s="596"/>
      <c r="Q11" s="596"/>
      <c r="R11" s="596"/>
      <c r="S11" s="596"/>
      <c r="T11" s="596"/>
      <c r="U11" s="596"/>
      <c r="V11" s="596"/>
      <c r="W11" s="596"/>
    </row>
    <row r="12" spans="1:23" ht="14.25" customHeight="1" x14ac:dyDescent="0.25">
      <c r="A12" s="596"/>
      <c r="B12" s="596"/>
      <c r="C12" s="596"/>
      <c r="D12" s="596"/>
      <c r="E12" s="596"/>
      <c r="F12" s="596"/>
      <c r="G12" s="596"/>
      <c r="H12" s="596"/>
      <c r="I12" s="596"/>
      <c r="J12" s="596"/>
      <c r="K12" s="596"/>
      <c r="L12" s="596"/>
      <c r="M12" s="596"/>
      <c r="N12" s="596"/>
      <c r="O12" s="596"/>
      <c r="P12" s="596"/>
      <c r="Q12" s="596"/>
      <c r="R12" s="596"/>
      <c r="S12" s="596"/>
      <c r="T12" s="596"/>
      <c r="U12" s="596"/>
      <c r="V12" s="596"/>
      <c r="W12" s="596"/>
    </row>
    <row r="13" spans="1:23" ht="14.25" customHeight="1" x14ac:dyDescent="0.25">
      <c r="A13" s="596"/>
      <c r="B13" s="596"/>
      <c r="C13" s="596"/>
      <c r="D13" s="596"/>
      <c r="E13" s="596"/>
      <c r="F13" s="596"/>
      <c r="G13" s="596"/>
      <c r="H13" s="596"/>
      <c r="I13" s="596"/>
      <c r="J13" s="596"/>
      <c r="K13" s="596"/>
      <c r="L13" s="596"/>
      <c r="M13" s="596"/>
      <c r="N13" s="596"/>
      <c r="O13" s="596"/>
      <c r="P13" s="596"/>
      <c r="Q13" s="596"/>
      <c r="R13" s="596"/>
      <c r="S13" s="596"/>
      <c r="T13" s="596"/>
      <c r="U13" s="596"/>
      <c r="V13" s="596"/>
      <c r="W13" s="596"/>
    </row>
    <row r="14" spans="1:23" ht="14.25" customHeight="1" x14ac:dyDescent="0.25">
      <c r="A14" s="596"/>
      <c r="B14" s="596"/>
      <c r="C14" s="596"/>
      <c r="D14" s="596"/>
      <c r="E14" s="596"/>
      <c r="F14" s="596"/>
      <c r="G14" s="596"/>
      <c r="H14" s="596"/>
      <c r="I14" s="596"/>
      <c r="J14" s="596"/>
      <c r="K14" s="596"/>
      <c r="L14" s="596"/>
      <c r="M14" s="596"/>
      <c r="N14" s="596"/>
      <c r="O14" s="596"/>
      <c r="P14" s="596"/>
      <c r="Q14" s="596"/>
      <c r="R14" s="596"/>
      <c r="S14" s="596"/>
      <c r="T14" s="596"/>
      <c r="U14" s="596"/>
      <c r="V14" s="596"/>
      <c r="W14" s="596"/>
    </row>
    <row r="15" spans="1:23" ht="14.25" customHeight="1" x14ac:dyDescent="0.25">
      <c r="A15" s="596"/>
      <c r="B15" s="596"/>
      <c r="C15" s="596"/>
      <c r="D15" s="596"/>
      <c r="E15" s="596"/>
      <c r="F15" s="596"/>
      <c r="G15" s="596"/>
      <c r="H15" s="596"/>
      <c r="I15" s="596"/>
      <c r="J15" s="596"/>
      <c r="K15" s="596"/>
      <c r="L15" s="596"/>
      <c r="M15" s="596"/>
      <c r="N15" s="596"/>
      <c r="O15" s="596"/>
      <c r="P15" s="596"/>
      <c r="Q15" s="596"/>
      <c r="R15" s="596"/>
      <c r="S15" s="596"/>
      <c r="T15" s="596"/>
      <c r="U15" s="596"/>
      <c r="V15" s="596"/>
      <c r="W15" s="596"/>
    </row>
    <row r="16" spans="1:23" ht="14.25" customHeight="1" x14ac:dyDescent="0.25">
      <c r="A16" s="596"/>
      <c r="B16" s="596"/>
      <c r="C16" s="596"/>
      <c r="D16" s="596"/>
      <c r="E16" s="596"/>
      <c r="F16" s="596"/>
      <c r="G16" s="596"/>
      <c r="H16" s="596"/>
      <c r="I16" s="596"/>
      <c r="J16" s="596"/>
      <c r="K16" s="596"/>
      <c r="L16" s="596"/>
      <c r="M16" s="596"/>
      <c r="N16" s="596"/>
      <c r="O16" s="596"/>
      <c r="P16" s="596"/>
      <c r="Q16" s="596"/>
      <c r="R16" s="596"/>
      <c r="S16" s="596"/>
      <c r="T16" s="596"/>
      <c r="U16" s="596"/>
      <c r="V16" s="596"/>
      <c r="W16" s="596"/>
    </row>
    <row r="17" spans="1:23" ht="14.25" customHeight="1" x14ac:dyDescent="0.25">
      <c r="A17" s="596"/>
      <c r="B17" s="596"/>
      <c r="C17" s="596"/>
      <c r="D17" s="596"/>
      <c r="E17" s="596"/>
      <c r="F17" s="596"/>
      <c r="G17" s="596"/>
      <c r="H17" s="596"/>
      <c r="I17" s="596"/>
      <c r="J17" s="596"/>
      <c r="K17" s="596"/>
      <c r="L17" s="596"/>
      <c r="M17" s="596"/>
      <c r="N17" s="596"/>
      <c r="O17" s="596"/>
      <c r="P17" s="596"/>
      <c r="Q17" s="596"/>
      <c r="R17" s="596"/>
      <c r="S17" s="596"/>
      <c r="T17" s="596"/>
      <c r="U17" s="596"/>
      <c r="V17" s="596"/>
      <c r="W17" s="596"/>
    </row>
    <row r="18" spans="1:23" ht="14.25" customHeight="1" x14ac:dyDescent="0.25">
      <c r="A18" s="596"/>
      <c r="B18" s="596"/>
      <c r="C18" s="596"/>
      <c r="D18" s="596"/>
      <c r="E18" s="596"/>
      <c r="F18" s="596"/>
      <c r="G18" s="596"/>
      <c r="H18" s="596"/>
      <c r="I18" s="596"/>
      <c r="J18" s="596"/>
      <c r="K18" s="596"/>
      <c r="L18" s="596"/>
      <c r="M18" s="596"/>
      <c r="N18" s="596"/>
      <c r="O18" s="596"/>
      <c r="P18" s="596"/>
      <c r="Q18" s="596"/>
      <c r="R18" s="596"/>
      <c r="S18" s="596"/>
      <c r="T18" s="596"/>
      <c r="U18" s="596"/>
      <c r="V18" s="596"/>
      <c r="W18" s="596"/>
    </row>
    <row r="19" spans="1:23" ht="14.25" customHeight="1" x14ac:dyDescent="0.25">
      <c r="A19" s="596"/>
      <c r="B19" s="596"/>
      <c r="C19" s="596"/>
      <c r="D19" s="596"/>
      <c r="E19" s="596"/>
      <c r="F19" s="596"/>
      <c r="G19" s="596"/>
      <c r="H19" s="596"/>
      <c r="I19" s="596"/>
      <c r="J19" s="596"/>
      <c r="K19" s="596"/>
      <c r="L19" s="596"/>
      <c r="M19" s="596"/>
      <c r="N19" s="596"/>
      <c r="O19" s="596"/>
      <c r="P19" s="596"/>
      <c r="Q19" s="596"/>
      <c r="R19" s="596"/>
      <c r="S19" s="596"/>
      <c r="T19" s="596"/>
      <c r="U19" s="596"/>
      <c r="V19" s="596"/>
      <c r="W19" s="596"/>
    </row>
    <row r="20" spans="1:23" ht="14.25" customHeight="1" x14ac:dyDescent="0.25">
      <c r="A20" s="596"/>
      <c r="B20" s="596"/>
      <c r="C20" s="596"/>
      <c r="D20" s="596"/>
      <c r="E20" s="596"/>
      <c r="F20" s="596"/>
      <c r="G20" s="596"/>
      <c r="H20" s="596"/>
      <c r="I20" s="596"/>
      <c r="J20" s="596"/>
      <c r="K20" s="596"/>
      <c r="L20" s="596"/>
      <c r="M20" s="596"/>
      <c r="N20" s="596"/>
      <c r="O20" s="596"/>
      <c r="P20" s="596"/>
      <c r="Q20" s="596"/>
      <c r="R20" s="596"/>
      <c r="S20" s="596"/>
      <c r="T20" s="596"/>
      <c r="U20" s="596"/>
      <c r="V20" s="596"/>
      <c r="W20" s="596"/>
    </row>
    <row r="21" spans="1:23" ht="14.25" customHeight="1" x14ac:dyDescent="0.25">
      <c r="A21" s="596"/>
      <c r="B21" s="596"/>
      <c r="C21" s="596"/>
      <c r="D21" s="596"/>
      <c r="E21" s="596"/>
      <c r="F21" s="596"/>
      <c r="G21" s="596"/>
      <c r="H21" s="596"/>
      <c r="I21" s="596"/>
      <c r="J21" s="596"/>
      <c r="K21" s="596"/>
      <c r="L21" s="596"/>
      <c r="M21" s="596"/>
      <c r="N21" s="596"/>
      <c r="O21" s="596"/>
      <c r="P21" s="596"/>
      <c r="Q21" s="596"/>
      <c r="R21" s="596"/>
      <c r="S21" s="596"/>
      <c r="T21" s="596"/>
      <c r="U21" s="596"/>
      <c r="V21" s="596"/>
      <c r="W21" s="596"/>
    </row>
    <row r="22" spans="1:23" ht="14.25" customHeight="1" x14ac:dyDescent="0.25">
      <c r="A22" s="596"/>
      <c r="B22" s="596"/>
      <c r="C22" s="596"/>
      <c r="D22" s="596"/>
      <c r="E22" s="596"/>
      <c r="F22" s="596"/>
      <c r="G22" s="596"/>
      <c r="H22" s="596"/>
      <c r="I22" s="596"/>
      <c r="J22" s="596"/>
      <c r="K22" s="596"/>
      <c r="L22" s="596"/>
      <c r="M22" s="596"/>
      <c r="N22" s="596"/>
      <c r="O22" s="596"/>
      <c r="P22" s="596"/>
      <c r="Q22" s="596"/>
      <c r="R22" s="596"/>
      <c r="S22" s="596"/>
      <c r="T22" s="596"/>
      <c r="U22" s="596"/>
      <c r="V22" s="596"/>
      <c r="W22" s="596"/>
    </row>
    <row r="23" spans="1:23" ht="14.25" customHeight="1" x14ac:dyDescent="0.25">
      <c r="A23" s="596"/>
      <c r="B23" s="596"/>
      <c r="C23" s="596"/>
      <c r="D23" s="596"/>
      <c r="E23" s="596"/>
      <c r="F23" s="596"/>
      <c r="G23" s="596"/>
      <c r="H23" s="596"/>
      <c r="I23" s="596"/>
      <c r="J23" s="596"/>
      <c r="K23" s="596"/>
      <c r="L23" s="596"/>
      <c r="M23" s="596"/>
      <c r="N23" s="596"/>
      <c r="O23" s="596"/>
      <c r="P23" s="596"/>
      <c r="Q23" s="596"/>
      <c r="R23" s="596"/>
      <c r="S23" s="596"/>
      <c r="T23" s="596"/>
      <c r="U23" s="596"/>
      <c r="V23" s="596"/>
      <c r="W23" s="596"/>
    </row>
    <row r="24" spans="1:23" ht="14.25" customHeight="1" x14ac:dyDescent="0.25">
      <c r="A24" s="596"/>
      <c r="B24" s="596"/>
      <c r="C24" s="596"/>
      <c r="D24" s="596"/>
      <c r="E24" s="596"/>
      <c r="F24" s="596"/>
      <c r="G24" s="596"/>
      <c r="H24" s="596"/>
      <c r="I24" s="596"/>
      <c r="J24" s="596"/>
      <c r="K24" s="596"/>
      <c r="L24" s="596"/>
      <c r="M24" s="596"/>
      <c r="N24" s="596"/>
      <c r="O24" s="596"/>
      <c r="P24" s="596"/>
      <c r="Q24" s="596"/>
      <c r="R24" s="596"/>
      <c r="S24" s="596"/>
      <c r="T24" s="596"/>
      <c r="U24" s="596"/>
      <c r="V24" s="596"/>
      <c r="W24" s="596"/>
    </row>
    <row r="25" spans="1:23" ht="14.25" customHeight="1" x14ac:dyDescent="0.25">
      <c r="A25" s="596"/>
      <c r="B25" s="596"/>
      <c r="C25" s="596"/>
      <c r="D25" s="596"/>
      <c r="E25" s="596"/>
      <c r="F25" s="596"/>
      <c r="G25" s="596"/>
      <c r="H25" s="596"/>
      <c r="I25" s="596"/>
      <c r="J25" s="596"/>
      <c r="K25" s="596"/>
      <c r="L25" s="596"/>
      <c r="M25" s="596"/>
      <c r="N25" s="596"/>
      <c r="O25" s="596"/>
      <c r="P25" s="596"/>
      <c r="Q25" s="596"/>
      <c r="R25" s="596"/>
      <c r="S25" s="596"/>
      <c r="T25" s="596"/>
      <c r="U25" s="596"/>
      <c r="V25" s="596"/>
      <c r="W25" s="596"/>
    </row>
    <row r="26" spans="1:23" ht="14.25" customHeight="1" x14ac:dyDescent="0.25">
      <c r="A26" s="596"/>
      <c r="B26" s="596"/>
      <c r="C26" s="596"/>
      <c r="D26" s="596"/>
      <c r="E26" s="596"/>
      <c r="F26" s="596"/>
      <c r="G26" s="596"/>
      <c r="H26" s="596"/>
      <c r="I26" s="596"/>
      <c r="J26" s="596"/>
      <c r="K26" s="596"/>
      <c r="L26" s="596"/>
      <c r="M26" s="596"/>
      <c r="N26" s="596"/>
      <c r="O26" s="596"/>
      <c r="P26" s="596"/>
      <c r="Q26" s="596"/>
      <c r="R26" s="596"/>
      <c r="S26" s="596"/>
      <c r="T26" s="596"/>
      <c r="U26" s="596"/>
      <c r="V26" s="596"/>
      <c r="W26" s="596"/>
    </row>
    <row r="27" spans="1:23" ht="14.25" customHeight="1" x14ac:dyDescent="0.25">
      <c r="A27" s="596"/>
      <c r="B27" s="596"/>
      <c r="C27" s="596"/>
      <c r="D27" s="596"/>
      <c r="E27" s="596"/>
      <c r="F27" s="596"/>
      <c r="G27" s="596"/>
      <c r="H27" s="596"/>
      <c r="I27" s="596"/>
      <c r="J27" s="596"/>
      <c r="K27" s="596"/>
      <c r="L27" s="596"/>
      <c r="M27" s="596"/>
      <c r="N27" s="596"/>
      <c r="O27" s="596"/>
      <c r="P27" s="596"/>
      <c r="Q27" s="596"/>
      <c r="R27" s="596"/>
      <c r="S27" s="596"/>
      <c r="T27" s="596"/>
      <c r="U27" s="596"/>
      <c r="V27" s="596"/>
      <c r="W27" s="596"/>
    </row>
    <row r="28" spans="1:23" ht="14.25" customHeight="1" x14ac:dyDescent="0.25">
      <c r="A28" s="596"/>
      <c r="B28" s="596"/>
      <c r="C28" s="596"/>
      <c r="D28" s="596"/>
      <c r="E28" s="596"/>
      <c r="F28" s="596"/>
      <c r="G28" s="596"/>
      <c r="H28" s="596"/>
      <c r="I28" s="596"/>
      <c r="J28" s="596"/>
      <c r="K28" s="596"/>
      <c r="L28" s="596"/>
      <c r="M28" s="596"/>
      <c r="N28" s="596"/>
      <c r="O28" s="596"/>
      <c r="P28" s="596"/>
      <c r="Q28" s="596"/>
      <c r="R28" s="596"/>
      <c r="S28" s="596"/>
      <c r="T28" s="596"/>
      <c r="U28" s="596"/>
      <c r="V28" s="596"/>
      <c r="W28" s="596"/>
    </row>
    <row r="29" spans="1:23" ht="14.25" customHeight="1" x14ac:dyDescent="0.25">
      <c r="A29" s="596"/>
      <c r="B29" s="596"/>
      <c r="C29" s="596"/>
      <c r="D29" s="596"/>
      <c r="E29" s="596"/>
      <c r="F29" s="596"/>
      <c r="G29" s="596"/>
      <c r="H29" s="596"/>
      <c r="I29" s="596"/>
      <c r="J29" s="596"/>
      <c r="K29" s="596"/>
      <c r="L29" s="596"/>
      <c r="M29" s="596"/>
      <c r="N29" s="596"/>
      <c r="O29" s="596"/>
      <c r="P29" s="596"/>
      <c r="Q29" s="596"/>
      <c r="R29" s="596"/>
      <c r="S29" s="596"/>
      <c r="T29" s="596"/>
      <c r="U29" s="596"/>
      <c r="V29" s="596"/>
      <c r="W29" s="596"/>
    </row>
    <row r="30" spans="1:23" ht="14.25" customHeight="1" x14ac:dyDescent="0.25">
      <c r="A30" s="596"/>
      <c r="B30" s="596"/>
      <c r="C30" s="596"/>
      <c r="D30" s="596"/>
      <c r="E30" s="596"/>
      <c r="F30" s="596"/>
      <c r="G30" s="596"/>
      <c r="H30" s="596"/>
      <c r="I30" s="596"/>
      <c r="J30" s="596"/>
      <c r="K30" s="596"/>
      <c r="L30" s="596"/>
      <c r="M30" s="596"/>
      <c r="N30" s="596"/>
      <c r="O30" s="596"/>
      <c r="P30" s="596"/>
      <c r="Q30" s="596"/>
      <c r="R30" s="596"/>
      <c r="S30" s="596"/>
      <c r="T30" s="596"/>
      <c r="U30" s="596"/>
      <c r="V30" s="596"/>
      <c r="W30" s="596"/>
    </row>
    <row r="31" spans="1:23" ht="14.25" customHeight="1" x14ac:dyDescent="0.25">
      <c r="A31" s="596"/>
      <c r="B31" s="596"/>
      <c r="C31" s="596"/>
      <c r="D31" s="596"/>
      <c r="E31" s="596"/>
      <c r="F31" s="596"/>
      <c r="G31" s="596"/>
      <c r="H31" s="596"/>
      <c r="I31" s="596"/>
      <c r="J31" s="596"/>
      <c r="K31" s="596"/>
      <c r="L31" s="596"/>
      <c r="M31" s="596"/>
      <c r="N31" s="596"/>
      <c r="O31" s="596"/>
      <c r="P31" s="596"/>
      <c r="Q31" s="596"/>
      <c r="R31" s="596"/>
      <c r="S31" s="596"/>
      <c r="T31" s="596"/>
      <c r="U31" s="596"/>
      <c r="V31" s="596"/>
      <c r="W31" s="596"/>
    </row>
    <row r="32" spans="1:23" ht="14.25" customHeight="1" x14ac:dyDescent="0.25">
      <c r="A32" s="596"/>
      <c r="B32" s="596"/>
      <c r="C32" s="596"/>
      <c r="D32" s="596"/>
      <c r="E32" s="596"/>
      <c r="F32" s="596"/>
      <c r="G32" s="596"/>
      <c r="H32" s="596"/>
      <c r="I32" s="596"/>
      <c r="J32" s="596"/>
      <c r="K32" s="596"/>
      <c r="L32" s="596"/>
      <c r="M32" s="596"/>
      <c r="N32" s="596"/>
      <c r="O32" s="596"/>
      <c r="P32" s="596"/>
      <c r="Q32" s="596"/>
      <c r="R32" s="596"/>
      <c r="S32" s="596"/>
      <c r="T32" s="596"/>
      <c r="U32" s="596"/>
      <c r="V32" s="596"/>
      <c r="W32" s="596"/>
    </row>
    <row r="33" spans="1:23" ht="14.25" customHeight="1" x14ac:dyDescent="0.25">
      <c r="A33" s="596"/>
      <c r="B33" s="596"/>
      <c r="C33" s="596"/>
      <c r="D33" s="596"/>
      <c r="E33" s="596"/>
      <c r="F33" s="596"/>
      <c r="G33" s="596"/>
      <c r="H33" s="596"/>
      <c r="I33" s="596"/>
      <c r="J33" s="596"/>
      <c r="K33" s="596"/>
      <c r="L33" s="596"/>
      <c r="M33" s="596"/>
      <c r="N33" s="596"/>
      <c r="O33" s="596"/>
      <c r="P33" s="596"/>
      <c r="Q33" s="596"/>
      <c r="R33" s="596"/>
      <c r="S33" s="596"/>
      <c r="T33" s="596"/>
      <c r="U33" s="596"/>
      <c r="V33" s="596"/>
      <c r="W33" s="596"/>
    </row>
    <row r="34" spans="1:23" ht="14.25" customHeight="1" x14ac:dyDescent="0.25">
      <c r="A34" s="596"/>
      <c r="B34" s="596"/>
      <c r="C34" s="596"/>
      <c r="D34" s="596"/>
      <c r="E34" s="596"/>
      <c r="F34" s="596"/>
      <c r="G34" s="596"/>
      <c r="H34" s="596"/>
      <c r="I34" s="596"/>
      <c r="J34" s="596"/>
      <c r="K34" s="596"/>
      <c r="L34" s="596"/>
      <c r="M34" s="596"/>
      <c r="N34" s="596"/>
      <c r="O34" s="596"/>
      <c r="P34" s="596"/>
      <c r="Q34" s="596"/>
      <c r="R34" s="596"/>
      <c r="S34" s="596"/>
      <c r="T34" s="596"/>
      <c r="U34" s="596"/>
      <c r="V34" s="596"/>
      <c r="W34" s="596"/>
    </row>
    <row r="35" spans="1:23" ht="14.25" customHeight="1" x14ac:dyDescent="0.25">
      <c r="A35" s="596"/>
      <c r="B35" s="596"/>
      <c r="C35" s="596"/>
      <c r="D35" s="596"/>
      <c r="E35" s="596"/>
      <c r="F35" s="596"/>
      <c r="G35" s="596"/>
      <c r="H35" s="596"/>
      <c r="I35" s="596"/>
      <c r="J35" s="596"/>
      <c r="K35" s="596"/>
      <c r="L35" s="596"/>
      <c r="M35" s="596"/>
      <c r="N35" s="596"/>
      <c r="O35" s="596"/>
      <c r="P35" s="596"/>
      <c r="Q35" s="596"/>
      <c r="R35" s="596"/>
      <c r="S35" s="596"/>
      <c r="T35" s="596"/>
      <c r="U35" s="596"/>
      <c r="V35" s="596"/>
      <c r="W35" s="596"/>
    </row>
    <row r="36" spans="1:23" ht="14.25" customHeight="1" x14ac:dyDescent="0.25">
      <c r="A36" s="596"/>
      <c r="B36" s="596"/>
      <c r="C36" s="596"/>
      <c r="D36" s="596"/>
      <c r="E36" s="596"/>
      <c r="F36" s="596"/>
      <c r="G36" s="596"/>
      <c r="H36" s="596"/>
      <c r="I36" s="596"/>
      <c r="J36" s="596"/>
      <c r="K36" s="596"/>
      <c r="L36" s="596"/>
      <c r="M36" s="596"/>
      <c r="N36" s="596"/>
      <c r="O36" s="596"/>
      <c r="P36" s="596"/>
      <c r="Q36" s="596"/>
      <c r="R36" s="596"/>
      <c r="S36" s="596"/>
      <c r="T36" s="596"/>
      <c r="U36" s="596"/>
      <c r="V36" s="596"/>
      <c r="W36" s="596"/>
    </row>
    <row r="37" spans="1:23" ht="14.25" customHeight="1" x14ac:dyDescent="0.25">
      <c r="A37" s="596"/>
      <c r="B37" s="596"/>
      <c r="C37" s="596"/>
      <c r="D37" s="596"/>
      <c r="E37" s="596"/>
      <c r="F37" s="596"/>
      <c r="G37" s="596"/>
      <c r="H37" s="596"/>
      <c r="I37" s="596"/>
      <c r="J37" s="596"/>
      <c r="K37" s="596"/>
      <c r="L37" s="596"/>
      <c r="M37" s="596"/>
      <c r="N37" s="596"/>
      <c r="O37" s="596"/>
      <c r="P37" s="596"/>
      <c r="Q37" s="596"/>
      <c r="R37" s="596"/>
      <c r="S37" s="596"/>
      <c r="T37" s="596"/>
      <c r="U37" s="596"/>
      <c r="V37" s="596"/>
      <c r="W37" s="596"/>
    </row>
    <row r="38" spans="1:23" ht="14.25" customHeight="1" x14ac:dyDescent="0.25">
      <c r="A38" s="596"/>
      <c r="B38" s="596"/>
      <c r="C38" s="596"/>
      <c r="D38" s="596"/>
      <c r="E38" s="596"/>
      <c r="F38" s="596"/>
      <c r="G38" s="596"/>
      <c r="H38" s="596"/>
      <c r="I38" s="596"/>
      <c r="J38" s="596"/>
      <c r="K38" s="596"/>
      <c r="L38" s="596"/>
      <c r="M38" s="596"/>
      <c r="N38" s="596"/>
      <c r="O38" s="596"/>
      <c r="P38" s="596"/>
      <c r="Q38" s="596"/>
      <c r="R38" s="596"/>
      <c r="S38" s="596"/>
      <c r="T38" s="596"/>
      <c r="U38" s="596"/>
      <c r="V38" s="596"/>
      <c r="W38" s="596"/>
    </row>
    <row r="39" spans="1:23" ht="14.25" customHeight="1" x14ac:dyDescent="0.25">
      <c r="A39" s="596"/>
      <c r="B39" s="596"/>
      <c r="C39" s="596"/>
      <c r="D39" s="596"/>
      <c r="E39" s="596"/>
      <c r="F39" s="596"/>
      <c r="G39" s="596"/>
      <c r="H39" s="596"/>
      <c r="I39" s="596"/>
      <c r="J39" s="596"/>
      <c r="K39" s="596"/>
      <c r="L39" s="596"/>
      <c r="M39" s="596"/>
      <c r="N39" s="596"/>
      <c r="O39" s="596"/>
      <c r="P39" s="596"/>
      <c r="Q39" s="596"/>
      <c r="R39" s="596"/>
      <c r="S39" s="596"/>
      <c r="T39" s="596"/>
      <c r="U39" s="596"/>
      <c r="V39" s="596"/>
      <c r="W39" s="596"/>
    </row>
    <row r="40" spans="1:23" ht="14.25" customHeight="1" x14ac:dyDescent="0.25">
      <c r="A40" s="285"/>
      <c r="B40" s="285"/>
      <c r="C40" s="285"/>
      <c r="D40" s="285"/>
      <c r="E40" s="285"/>
      <c r="F40" s="285"/>
      <c r="G40" s="285"/>
      <c r="H40" s="285"/>
      <c r="I40" s="285"/>
      <c r="J40" s="285"/>
      <c r="K40" s="285"/>
      <c r="L40" s="285"/>
      <c r="M40" s="285"/>
      <c r="N40" s="285"/>
      <c r="O40" s="285"/>
      <c r="P40" s="285"/>
      <c r="Q40" s="285"/>
      <c r="R40" s="285"/>
      <c r="S40" s="285"/>
      <c r="T40" s="285"/>
      <c r="U40" s="285"/>
      <c r="V40" s="285"/>
      <c r="W40" s="285"/>
    </row>
    <row r="41" spans="1:23" ht="14.25" customHeight="1" x14ac:dyDescent="0.25">
      <c r="A41" s="283" t="s">
        <v>158</v>
      </c>
      <c r="B41" s="283"/>
      <c r="C41" s="283"/>
      <c r="D41" s="283"/>
      <c r="E41" s="283"/>
      <c r="F41" s="283"/>
      <c r="G41" s="283"/>
      <c r="H41" s="283"/>
      <c r="I41" s="283"/>
      <c r="J41" s="283"/>
      <c r="K41" s="283"/>
      <c r="L41" s="283"/>
      <c r="M41" s="283"/>
      <c r="N41" s="283"/>
      <c r="O41" s="283"/>
      <c r="P41" s="283"/>
      <c r="Q41" s="283"/>
      <c r="R41" s="283"/>
      <c r="S41" s="283"/>
      <c r="T41" s="283"/>
      <c r="U41" s="283"/>
      <c r="V41" s="283"/>
      <c r="W41" s="283"/>
    </row>
    <row r="42" spans="1:23" ht="14.25" customHeight="1" x14ac:dyDescent="0.25">
      <c r="A42" s="597" t="s">
        <v>538</v>
      </c>
      <c r="B42" s="598"/>
      <c r="C42" s="598"/>
      <c r="D42" s="598"/>
      <c r="E42" s="598"/>
      <c r="F42" s="598"/>
      <c r="G42" s="598"/>
      <c r="H42" s="598"/>
      <c r="I42" s="598"/>
      <c r="J42" s="598"/>
      <c r="K42" s="598"/>
      <c r="L42" s="598"/>
      <c r="M42" s="598"/>
      <c r="N42" s="598"/>
      <c r="O42" s="598"/>
      <c r="P42" s="598"/>
      <c r="Q42" s="598"/>
      <c r="R42" s="598"/>
      <c r="S42" s="598"/>
      <c r="T42" s="598"/>
      <c r="U42" s="598"/>
      <c r="V42" s="598"/>
      <c r="W42" s="598"/>
    </row>
    <row r="43" spans="1:23" ht="14.25" customHeight="1" x14ac:dyDescent="0.25">
      <c r="A43" s="598"/>
      <c r="B43" s="598"/>
      <c r="C43" s="598"/>
      <c r="D43" s="598"/>
      <c r="E43" s="598"/>
      <c r="F43" s="598"/>
      <c r="G43" s="598"/>
      <c r="H43" s="598"/>
      <c r="I43" s="598"/>
      <c r="J43" s="598"/>
      <c r="K43" s="598"/>
      <c r="L43" s="598"/>
      <c r="M43" s="598"/>
      <c r="N43" s="598"/>
      <c r="O43" s="598"/>
      <c r="P43" s="598"/>
      <c r="Q43" s="598"/>
      <c r="R43" s="598"/>
      <c r="S43" s="598"/>
      <c r="T43" s="598"/>
      <c r="U43" s="598"/>
      <c r="V43" s="598"/>
      <c r="W43" s="598"/>
    </row>
    <row r="44" spans="1:23" ht="14.25" customHeight="1" x14ac:dyDescent="0.25">
      <c r="A44" s="598"/>
      <c r="B44" s="598"/>
      <c r="C44" s="598"/>
      <c r="D44" s="598"/>
      <c r="E44" s="598"/>
      <c r="F44" s="598"/>
      <c r="G44" s="598"/>
      <c r="H44" s="598"/>
      <c r="I44" s="598"/>
      <c r="J44" s="598"/>
      <c r="K44" s="598"/>
      <c r="L44" s="598"/>
      <c r="M44" s="598"/>
      <c r="N44" s="598"/>
      <c r="O44" s="598"/>
      <c r="P44" s="598"/>
      <c r="Q44" s="598"/>
      <c r="R44" s="598"/>
      <c r="S44" s="598"/>
      <c r="T44" s="598"/>
      <c r="U44" s="598"/>
      <c r="V44" s="598"/>
      <c r="W44" s="598"/>
    </row>
    <row r="45" spans="1:23" ht="14.25" customHeight="1" x14ac:dyDescent="0.25">
      <c r="A45" s="598"/>
      <c r="B45" s="598"/>
      <c r="C45" s="598"/>
      <c r="D45" s="598"/>
      <c r="E45" s="598"/>
      <c r="F45" s="598"/>
      <c r="G45" s="598"/>
      <c r="H45" s="598"/>
      <c r="I45" s="598"/>
      <c r="J45" s="598"/>
      <c r="K45" s="598"/>
      <c r="L45" s="598"/>
      <c r="M45" s="598"/>
      <c r="N45" s="598"/>
      <c r="O45" s="598"/>
      <c r="P45" s="598"/>
      <c r="Q45" s="598"/>
      <c r="R45" s="598"/>
      <c r="S45" s="598"/>
      <c r="T45" s="598"/>
      <c r="U45" s="598"/>
      <c r="V45" s="598"/>
      <c r="W45" s="598"/>
    </row>
    <row r="46" spans="1:23" ht="14.25" customHeight="1" x14ac:dyDescent="0.25">
      <c r="A46" s="598"/>
      <c r="B46" s="598"/>
      <c r="C46" s="598"/>
      <c r="D46" s="598"/>
      <c r="E46" s="598"/>
      <c r="F46" s="598"/>
      <c r="G46" s="598"/>
      <c r="H46" s="598"/>
      <c r="I46" s="598"/>
      <c r="J46" s="598"/>
      <c r="K46" s="598"/>
      <c r="L46" s="598"/>
      <c r="M46" s="598"/>
      <c r="N46" s="598"/>
      <c r="O46" s="598"/>
      <c r="P46" s="598"/>
      <c r="Q46" s="598"/>
      <c r="R46" s="598"/>
      <c r="S46" s="598"/>
      <c r="T46" s="598"/>
      <c r="U46" s="598"/>
      <c r="V46" s="598"/>
      <c r="W46" s="598"/>
    </row>
    <row r="47" spans="1:23" ht="14.25" customHeight="1" x14ac:dyDescent="0.25">
      <c r="A47" s="598"/>
      <c r="B47" s="598"/>
      <c r="C47" s="598"/>
      <c r="D47" s="598"/>
      <c r="E47" s="598"/>
      <c r="F47" s="598"/>
      <c r="G47" s="598"/>
      <c r="H47" s="598"/>
      <c r="I47" s="598"/>
      <c r="J47" s="598"/>
      <c r="K47" s="598"/>
      <c r="L47" s="598"/>
      <c r="M47" s="598"/>
      <c r="N47" s="598"/>
      <c r="O47" s="598"/>
      <c r="P47" s="598"/>
      <c r="Q47" s="598"/>
      <c r="R47" s="598"/>
      <c r="S47" s="598"/>
      <c r="T47" s="598"/>
      <c r="U47" s="598"/>
      <c r="V47" s="598"/>
      <c r="W47" s="598"/>
    </row>
    <row r="48" spans="1:23" ht="14.25" customHeight="1" x14ac:dyDescent="0.25">
      <c r="A48" s="598"/>
      <c r="B48" s="598"/>
      <c r="C48" s="598"/>
      <c r="D48" s="598"/>
      <c r="E48" s="598"/>
      <c r="F48" s="598"/>
      <c r="G48" s="598"/>
      <c r="H48" s="598"/>
      <c r="I48" s="598"/>
      <c r="J48" s="598"/>
      <c r="K48" s="598"/>
      <c r="L48" s="598"/>
      <c r="M48" s="598"/>
      <c r="N48" s="598"/>
      <c r="O48" s="598"/>
      <c r="P48" s="598"/>
      <c r="Q48" s="598"/>
      <c r="R48" s="598"/>
      <c r="S48" s="598"/>
      <c r="T48" s="598"/>
      <c r="U48" s="598"/>
      <c r="V48" s="598"/>
      <c r="W48" s="598"/>
    </row>
    <row r="49" spans="1:30" s="1" customFormat="1" ht="15.75" customHeight="1" x14ac:dyDescent="0.35">
      <c r="A49" s="571" t="s">
        <v>159</v>
      </c>
      <c r="B49" s="572"/>
      <c r="C49" s="572"/>
      <c r="D49" s="572" t="s">
        <v>160</v>
      </c>
      <c r="E49" s="572"/>
      <c r="F49" s="572"/>
      <c r="G49" s="572" t="s">
        <v>161</v>
      </c>
      <c r="H49" s="572"/>
      <c r="I49" s="572"/>
      <c r="J49" s="572"/>
      <c r="K49" s="572"/>
      <c r="L49" s="572"/>
      <c r="M49" s="572"/>
      <c r="N49" s="572"/>
      <c r="O49" s="572"/>
      <c r="P49" s="572"/>
      <c r="Q49" s="572"/>
      <c r="R49" s="599" t="s">
        <v>162</v>
      </c>
      <c r="S49" s="599"/>
      <c r="T49" s="572" t="s">
        <v>163</v>
      </c>
      <c r="U49" s="572"/>
      <c r="V49" s="572"/>
      <c r="W49" s="600"/>
      <c r="Y49" s="5"/>
      <c r="Z49" s="5"/>
      <c r="AA49" s="5"/>
      <c r="AB49" s="5"/>
      <c r="AC49" s="5"/>
      <c r="AD49" s="157"/>
    </row>
    <row r="50" spans="1:30" s="1" customFormat="1" ht="15.75" customHeight="1" x14ac:dyDescent="0.35">
      <c r="A50" s="571"/>
      <c r="B50" s="572"/>
      <c r="C50" s="572"/>
      <c r="D50" s="572"/>
      <c r="E50" s="572"/>
      <c r="F50" s="572"/>
      <c r="G50" s="572"/>
      <c r="H50" s="572"/>
      <c r="I50" s="572"/>
      <c r="J50" s="572"/>
      <c r="K50" s="572"/>
      <c r="L50" s="572"/>
      <c r="M50" s="572"/>
      <c r="N50" s="572"/>
      <c r="O50" s="572"/>
      <c r="P50" s="572"/>
      <c r="Q50" s="572"/>
      <c r="R50" s="599"/>
      <c r="S50" s="599"/>
      <c r="T50" s="572"/>
      <c r="U50" s="572"/>
      <c r="V50" s="572"/>
      <c r="W50" s="600"/>
      <c r="AD50" s="159"/>
    </row>
    <row r="51" spans="1:30" s="1" customFormat="1" ht="15.75" customHeight="1" thickBot="1" x14ac:dyDescent="0.4">
      <c r="A51" s="571"/>
      <c r="B51" s="572"/>
      <c r="C51" s="572"/>
      <c r="D51" s="572"/>
      <c r="E51" s="572"/>
      <c r="F51" s="572"/>
      <c r="G51" s="572"/>
      <c r="H51" s="572"/>
      <c r="I51" s="572"/>
      <c r="J51" s="572"/>
      <c r="K51" s="572"/>
      <c r="L51" s="572"/>
      <c r="M51" s="572"/>
      <c r="N51" s="572"/>
      <c r="O51" s="572"/>
      <c r="P51" s="572"/>
      <c r="Q51" s="572"/>
      <c r="R51" s="599"/>
      <c r="S51" s="599"/>
      <c r="T51" s="572"/>
      <c r="U51" s="572"/>
      <c r="V51" s="572"/>
      <c r="W51" s="600"/>
      <c r="AD51" s="159"/>
    </row>
    <row r="52" spans="1:30" s="1" customFormat="1" ht="15.75" customHeight="1" thickBot="1" x14ac:dyDescent="0.4">
      <c r="A52" s="576" t="s">
        <v>164</v>
      </c>
      <c r="B52" s="576"/>
      <c r="C52" s="576"/>
      <c r="D52" s="576"/>
      <c r="E52" s="576"/>
      <c r="F52" s="576"/>
      <c r="G52" s="576"/>
      <c r="H52" s="576"/>
      <c r="I52" s="576"/>
      <c r="J52" s="576"/>
      <c r="K52" s="576"/>
      <c r="L52" s="576"/>
      <c r="M52" s="576"/>
      <c r="N52" s="576"/>
      <c r="O52" s="576"/>
      <c r="P52" s="576"/>
      <c r="Q52" s="576"/>
      <c r="R52" s="576"/>
      <c r="S52" s="576"/>
      <c r="T52" s="576"/>
      <c r="U52" s="576"/>
      <c r="V52" s="576"/>
      <c r="W52" s="576"/>
      <c r="AD52" s="159"/>
    </row>
    <row r="53" spans="1:30" s="1" customFormat="1" ht="14.25" customHeight="1" thickTop="1" x14ac:dyDescent="0.35">
      <c r="A53" s="577" t="s">
        <v>165</v>
      </c>
      <c r="B53" s="578"/>
      <c r="C53" s="578"/>
      <c r="D53" s="583" t="s">
        <v>166</v>
      </c>
      <c r="E53" s="583"/>
      <c r="F53" s="583"/>
      <c r="G53" s="586" t="s">
        <v>167</v>
      </c>
      <c r="H53" s="586"/>
      <c r="I53" s="586"/>
      <c r="J53" s="586"/>
      <c r="K53" s="586"/>
      <c r="L53" s="586"/>
      <c r="M53" s="586"/>
      <c r="N53" s="586"/>
      <c r="O53" s="586"/>
      <c r="P53" s="586"/>
      <c r="Q53" s="586"/>
      <c r="R53" s="587" t="s">
        <v>169</v>
      </c>
      <c r="S53" s="587"/>
      <c r="T53" s="588" t="s">
        <v>170</v>
      </c>
      <c r="U53" s="588"/>
      <c r="V53" s="588"/>
      <c r="W53" s="589"/>
      <c r="Y53" s="540" t="str">
        <f>G53</f>
        <v>Alternative fuel infrastructure</v>
      </c>
      <c r="Z53" s="541"/>
      <c r="AA53" s="541"/>
      <c r="AB53" s="541"/>
      <c r="AC53" s="542"/>
      <c r="AD53" s="247">
        <v>1</v>
      </c>
    </row>
    <row r="54" spans="1:30" s="1" customFormat="1" ht="14.25" customHeight="1" thickBot="1" x14ac:dyDescent="0.4">
      <c r="A54" s="579"/>
      <c r="B54" s="580"/>
      <c r="C54" s="580"/>
      <c r="D54" s="584"/>
      <c r="E54" s="584"/>
      <c r="F54" s="584"/>
      <c r="G54" s="573" t="s">
        <v>171</v>
      </c>
      <c r="H54" s="574"/>
      <c r="I54" s="574"/>
      <c r="J54" s="574"/>
      <c r="K54" s="574"/>
      <c r="L54" s="574"/>
      <c r="M54" s="574"/>
      <c r="N54" s="574"/>
      <c r="O54" s="574"/>
      <c r="P54" s="574"/>
      <c r="Q54" s="574"/>
      <c r="R54" s="574"/>
      <c r="S54" s="574"/>
      <c r="T54" s="574"/>
      <c r="U54" s="574"/>
      <c r="V54" s="574"/>
      <c r="W54" s="575"/>
      <c r="Y54" s="538" t="str">
        <f>G55</f>
        <v>Vehicle emission reduction (new or modification)</v>
      </c>
      <c r="Z54" s="539"/>
      <c r="AA54" s="539"/>
      <c r="AB54" s="539"/>
      <c r="AC54" s="543"/>
      <c r="AD54" s="248">
        <v>1</v>
      </c>
    </row>
    <row r="55" spans="1:30" s="1" customFormat="1" ht="14.25" customHeight="1" x14ac:dyDescent="0.35">
      <c r="A55" s="579"/>
      <c r="B55" s="580"/>
      <c r="C55" s="580"/>
      <c r="D55" s="584"/>
      <c r="E55" s="584"/>
      <c r="F55" s="584"/>
      <c r="G55" s="590" t="s">
        <v>172</v>
      </c>
      <c r="H55" s="590"/>
      <c r="I55" s="590"/>
      <c r="J55" s="590"/>
      <c r="K55" s="590"/>
      <c r="L55" s="590"/>
      <c r="M55" s="590"/>
      <c r="N55" s="590"/>
      <c r="O55" s="590"/>
      <c r="P55" s="590"/>
      <c r="Q55" s="590"/>
      <c r="R55" s="554" t="s">
        <v>169</v>
      </c>
      <c r="S55" s="554"/>
      <c r="T55" s="555" t="s">
        <v>170</v>
      </c>
      <c r="U55" s="555"/>
      <c r="V55" s="555"/>
      <c r="W55" s="556"/>
      <c r="Y55" s="538" t="str">
        <f>G57</f>
        <v>Air quality education</v>
      </c>
      <c r="Z55" s="539"/>
      <c r="AA55" s="539"/>
      <c r="AB55" s="539"/>
      <c r="AC55" s="543"/>
      <c r="AD55" s="248">
        <v>2</v>
      </c>
    </row>
    <row r="56" spans="1:30" s="1" customFormat="1" ht="14.25" customHeight="1" thickBot="1" x14ac:dyDescent="0.4">
      <c r="A56" s="579"/>
      <c r="B56" s="580"/>
      <c r="C56" s="580"/>
      <c r="D56" s="584"/>
      <c r="E56" s="584"/>
      <c r="F56" s="584"/>
      <c r="G56" s="573" t="s">
        <v>173</v>
      </c>
      <c r="H56" s="574"/>
      <c r="I56" s="574"/>
      <c r="J56" s="574"/>
      <c r="K56" s="574"/>
      <c r="L56" s="574"/>
      <c r="M56" s="574"/>
      <c r="N56" s="574"/>
      <c r="O56" s="574"/>
      <c r="P56" s="574"/>
      <c r="Q56" s="574"/>
      <c r="R56" s="574"/>
      <c r="S56" s="574"/>
      <c r="T56" s="574"/>
      <c r="U56" s="574"/>
      <c r="V56" s="574"/>
      <c r="W56" s="575"/>
      <c r="Y56" s="164"/>
      <c r="Z56" s="164"/>
      <c r="AA56" s="164"/>
      <c r="AB56" s="164"/>
      <c r="AC56" s="164"/>
      <c r="AD56" s="249"/>
    </row>
    <row r="57" spans="1:30" s="1" customFormat="1" ht="14.25" customHeight="1" x14ac:dyDescent="0.35">
      <c r="A57" s="579"/>
      <c r="B57" s="580"/>
      <c r="C57" s="580"/>
      <c r="D57" s="584"/>
      <c r="E57" s="584"/>
      <c r="F57" s="584"/>
      <c r="G57" s="590" t="s">
        <v>174</v>
      </c>
      <c r="H57" s="590"/>
      <c r="I57" s="590"/>
      <c r="J57" s="590"/>
      <c r="K57" s="590"/>
      <c r="L57" s="590"/>
      <c r="M57" s="590"/>
      <c r="N57" s="590"/>
      <c r="O57" s="590"/>
      <c r="P57" s="590"/>
      <c r="Q57" s="590"/>
      <c r="R57" s="554" t="s">
        <v>113</v>
      </c>
      <c r="S57" s="554"/>
      <c r="T57" s="555" t="s">
        <v>170</v>
      </c>
      <c r="U57" s="555"/>
      <c r="V57" s="555"/>
      <c r="W57" s="556"/>
      <c r="AD57" s="250"/>
    </row>
    <row r="58" spans="1:30" s="1" customFormat="1" ht="14.25" customHeight="1" thickBot="1" x14ac:dyDescent="0.4">
      <c r="A58" s="581"/>
      <c r="B58" s="582"/>
      <c r="C58" s="582"/>
      <c r="D58" s="585"/>
      <c r="E58" s="585"/>
      <c r="F58" s="585"/>
      <c r="G58" s="591" t="s">
        <v>175</v>
      </c>
      <c r="H58" s="592"/>
      <c r="I58" s="592"/>
      <c r="J58" s="592"/>
      <c r="K58" s="592"/>
      <c r="L58" s="592"/>
      <c r="M58" s="592"/>
      <c r="N58" s="592"/>
      <c r="O58" s="592"/>
      <c r="P58" s="592"/>
      <c r="Q58" s="592"/>
      <c r="R58" s="593"/>
      <c r="S58" s="593"/>
      <c r="T58" s="593"/>
      <c r="U58" s="593"/>
      <c r="V58" s="593"/>
      <c r="W58" s="594"/>
      <c r="AD58" s="250"/>
    </row>
    <row r="59" spans="1:30" s="1" customFormat="1" ht="14.25" customHeight="1" thickTop="1" x14ac:dyDescent="0.35">
      <c r="A59" s="565" t="s">
        <v>176</v>
      </c>
      <c r="B59" s="565"/>
      <c r="C59" s="566"/>
      <c r="D59" s="620" t="s">
        <v>177</v>
      </c>
      <c r="E59" s="621"/>
      <c r="F59" s="622"/>
      <c r="G59" s="590" t="s">
        <v>178</v>
      </c>
      <c r="H59" s="590"/>
      <c r="I59" s="590"/>
      <c r="J59" s="590"/>
      <c r="K59" s="590"/>
      <c r="L59" s="590"/>
      <c r="M59" s="590"/>
      <c r="N59" s="590"/>
      <c r="O59" s="590"/>
      <c r="P59" s="590"/>
      <c r="Q59" s="590"/>
      <c r="R59" s="554" t="s">
        <v>112</v>
      </c>
      <c r="S59" s="554"/>
      <c r="T59" s="555" t="s">
        <v>179</v>
      </c>
      <c r="U59" s="555"/>
      <c r="V59" s="555"/>
      <c r="W59" s="556"/>
      <c r="Y59" s="536" t="str">
        <f>G59</f>
        <v>Transportation projects for ADA compliance w/ universal design</v>
      </c>
      <c r="Z59" s="537"/>
      <c r="AA59" s="537"/>
      <c r="AB59" s="537"/>
      <c r="AC59" s="537"/>
      <c r="AD59" s="251">
        <v>1</v>
      </c>
    </row>
    <row r="60" spans="1:30" s="1" customFormat="1" ht="14.25" customHeight="1" thickBot="1" x14ac:dyDescent="0.4">
      <c r="A60" s="567"/>
      <c r="B60" s="567"/>
      <c r="C60" s="568"/>
      <c r="D60" s="623"/>
      <c r="E60" s="624"/>
      <c r="F60" s="625"/>
      <c r="G60" s="573" t="s">
        <v>180</v>
      </c>
      <c r="H60" s="574"/>
      <c r="I60" s="574"/>
      <c r="J60" s="574"/>
      <c r="K60" s="574"/>
      <c r="L60" s="574"/>
      <c r="M60" s="574"/>
      <c r="N60" s="574"/>
      <c r="O60" s="574"/>
      <c r="P60" s="574"/>
      <c r="Q60" s="574"/>
      <c r="R60" s="551"/>
      <c r="S60" s="551"/>
      <c r="T60" s="551"/>
      <c r="U60" s="551"/>
      <c r="V60" s="551"/>
      <c r="W60" s="552"/>
      <c r="Y60" s="538" t="str">
        <f>G61</f>
        <v>Bicycle/pedestrian signals &amp; other safety modifications</v>
      </c>
      <c r="Z60" s="539"/>
      <c r="AA60" s="539"/>
      <c r="AB60" s="539"/>
      <c r="AC60" s="539"/>
      <c r="AD60" s="249">
        <v>1</v>
      </c>
    </row>
    <row r="61" spans="1:30" s="1" customFormat="1" ht="14.25" customHeight="1" x14ac:dyDescent="0.35">
      <c r="A61" s="567"/>
      <c r="B61" s="567"/>
      <c r="C61" s="568"/>
      <c r="D61" s="623"/>
      <c r="E61" s="624"/>
      <c r="F61" s="625"/>
      <c r="G61" s="590" t="s">
        <v>181</v>
      </c>
      <c r="H61" s="590"/>
      <c r="I61" s="590"/>
      <c r="J61" s="590"/>
      <c r="K61" s="590"/>
      <c r="L61" s="590"/>
      <c r="M61" s="590"/>
      <c r="N61" s="590"/>
      <c r="O61" s="590"/>
      <c r="P61" s="590"/>
      <c r="Q61" s="590"/>
      <c r="R61" s="554" t="s">
        <v>182</v>
      </c>
      <c r="S61" s="554"/>
      <c r="T61" s="555" t="s">
        <v>183</v>
      </c>
      <c r="U61" s="555"/>
      <c r="V61" s="555"/>
      <c r="W61" s="556"/>
      <c r="Y61" s="538" t="str">
        <f>G63</f>
        <v>On-road trails</v>
      </c>
      <c r="Z61" s="539"/>
      <c r="AA61" s="539"/>
      <c r="AB61" s="539"/>
      <c r="AC61" s="539"/>
      <c r="AD61" s="249">
        <v>1</v>
      </c>
    </row>
    <row r="62" spans="1:30" s="1" customFormat="1" ht="14.25" customHeight="1" thickBot="1" x14ac:dyDescent="0.4">
      <c r="A62" s="567"/>
      <c r="B62" s="567"/>
      <c r="C62" s="568"/>
      <c r="D62" s="623"/>
      <c r="E62" s="624"/>
      <c r="F62" s="625"/>
      <c r="G62" s="573" t="s">
        <v>184</v>
      </c>
      <c r="H62" s="574"/>
      <c r="I62" s="574"/>
      <c r="J62" s="574"/>
      <c r="K62" s="574"/>
      <c r="L62" s="574"/>
      <c r="M62" s="574"/>
      <c r="N62" s="574"/>
      <c r="O62" s="574"/>
      <c r="P62" s="574"/>
      <c r="Q62" s="574"/>
      <c r="R62" s="574"/>
      <c r="S62" s="574"/>
      <c r="T62" s="574"/>
      <c r="U62" s="574"/>
      <c r="V62" s="574"/>
      <c r="W62" s="575"/>
      <c r="Y62" s="538" t="str">
        <f>G65</f>
        <v>Sidewalks I (on Major Collectors &amp; above)</v>
      </c>
      <c r="Z62" s="539"/>
      <c r="AA62" s="539"/>
      <c r="AB62" s="539"/>
      <c r="AC62" s="539"/>
      <c r="AD62" s="249">
        <v>1</v>
      </c>
    </row>
    <row r="63" spans="1:30" s="1" customFormat="1" ht="14.25" customHeight="1" x14ac:dyDescent="0.35">
      <c r="A63" s="567"/>
      <c r="B63" s="567"/>
      <c r="C63" s="568"/>
      <c r="D63" s="623"/>
      <c r="E63" s="624"/>
      <c r="F63" s="625"/>
      <c r="G63" s="590" t="s">
        <v>185</v>
      </c>
      <c r="H63" s="590"/>
      <c r="I63" s="590"/>
      <c r="J63" s="590"/>
      <c r="K63" s="590"/>
      <c r="L63" s="590"/>
      <c r="M63" s="590"/>
      <c r="N63" s="590"/>
      <c r="O63" s="590"/>
      <c r="P63" s="590"/>
      <c r="Q63" s="590"/>
      <c r="R63" s="554" t="s">
        <v>186</v>
      </c>
      <c r="S63" s="554"/>
      <c r="T63" s="555" t="s">
        <v>183</v>
      </c>
      <c r="U63" s="555"/>
      <c r="V63" s="555"/>
      <c r="W63" s="556"/>
      <c r="Y63" s="538" t="str">
        <f>G67</f>
        <v>Sidewalks II (on other streets &amp; roads)</v>
      </c>
      <c r="Z63" s="539"/>
      <c r="AA63" s="539"/>
      <c r="AB63" s="539"/>
      <c r="AC63" s="539"/>
      <c r="AD63" s="249">
        <v>2</v>
      </c>
    </row>
    <row r="64" spans="1:30" s="1" customFormat="1" ht="14.25" customHeight="1" thickBot="1" x14ac:dyDescent="0.4">
      <c r="A64" s="567"/>
      <c r="B64" s="567"/>
      <c r="C64" s="568"/>
      <c r="D64" s="623"/>
      <c r="E64" s="624"/>
      <c r="F64" s="625"/>
      <c r="G64" s="573" t="s">
        <v>187</v>
      </c>
      <c r="H64" s="574"/>
      <c r="I64" s="574"/>
      <c r="J64" s="574"/>
      <c r="K64" s="574"/>
      <c r="L64" s="574"/>
      <c r="M64" s="574"/>
      <c r="N64" s="574"/>
      <c r="O64" s="574"/>
      <c r="P64" s="574"/>
      <c r="Q64" s="574"/>
      <c r="R64" s="574"/>
      <c r="S64" s="574"/>
      <c r="T64" s="574"/>
      <c r="U64" s="574"/>
      <c r="V64" s="574"/>
      <c r="W64" s="575"/>
      <c r="Y64" s="163" t="str">
        <f>G69</f>
        <v>Traffic calming</v>
      </c>
      <c r="Z64" s="164"/>
      <c r="AA64" s="164"/>
      <c r="AB64" s="164"/>
      <c r="AC64" s="164"/>
      <c r="AD64" s="249">
        <v>1</v>
      </c>
    </row>
    <row r="65" spans="1:31" s="1" customFormat="1" ht="14.25" customHeight="1" x14ac:dyDescent="0.35">
      <c r="A65" s="567"/>
      <c r="B65" s="567"/>
      <c r="C65" s="568"/>
      <c r="D65" s="623"/>
      <c r="E65" s="624"/>
      <c r="F65" s="625"/>
      <c r="G65" s="590" t="s">
        <v>188</v>
      </c>
      <c r="H65" s="590"/>
      <c r="I65" s="590"/>
      <c r="J65" s="590"/>
      <c r="K65" s="590"/>
      <c r="L65" s="590"/>
      <c r="M65" s="590"/>
      <c r="N65" s="590"/>
      <c r="O65" s="590"/>
      <c r="P65" s="590"/>
      <c r="Q65" s="590"/>
      <c r="R65" s="554" t="s">
        <v>189</v>
      </c>
      <c r="S65" s="554"/>
      <c r="T65" s="555" t="s">
        <v>183</v>
      </c>
      <c r="U65" s="555"/>
      <c r="V65" s="555"/>
      <c r="W65" s="556"/>
      <c r="Y65" s="538" t="str">
        <f>G71</f>
        <v>Safe Routes to School infrastructure projects</v>
      </c>
      <c r="Z65" s="539"/>
      <c r="AA65" s="539"/>
      <c r="AB65" s="539"/>
      <c r="AC65" s="539"/>
      <c r="AD65" s="249">
        <v>1</v>
      </c>
    </row>
    <row r="66" spans="1:31" s="1" customFormat="1" ht="14.25" customHeight="1" thickBot="1" x14ac:dyDescent="0.4">
      <c r="A66" s="567"/>
      <c r="B66" s="567"/>
      <c r="C66" s="568"/>
      <c r="D66" s="623"/>
      <c r="E66" s="624"/>
      <c r="F66" s="625"/>
      <c r="G66" s="573" t="s">
        <v>190</v>
      </c>
      <c r="H66" s="574"/>
      <c r="I66" s="574"/>
      <c r="J66" s="574"/>
      <c r="K66" s="574"/>
      <c r="L66" s="574"/>
      <c r="M66" s="574"/>
      <c r="N66" s="574"/>
      <c r="O66" s="574"/>
      <c r="P66" s="574"/>
      <c r="Q66" s="574"/>
      <c r="R66" s="574"/>
      <c r="S66" s="574"/>
      <c r="T66" s="574"/>
      <c r="U66" s="574"/>
      <c r="V66" s="574"/>
      <c r="W66" s="575"/>
      <c r="Y66" s="538" t="str">
        <f>G73</f>
        <v>Bicycle infrastructure</v>
      </c>
      <c r="Z66" s="539"/>
      <c r="AA66" s="539"/>
      <c r="AB66" s="539"/>
      <c r="AC66" s="539"/>
      <c r="AD66" s="249">
        <v>1</v>
      </c>
    </row>
    <row r="67" spans="1:31" s="1" customFormat="1" ht="14.25" customHeight="1" x14ac:dyDescent="0.35">
      <c r="A67" s="567"/>
      <c r="B67" s="567"/>
      <c r="C67" s="568"/>
      <c r="D67" s="623"/>
      <c r="E67" s="624"/>
      <c r="F67" s="625"/>
      <c r="G67" s="590" t="s">
        <v>191</v>
      </c>
      <c r="H67" s="590"/>
      <c r="I67" s="590"/>
      <c r="J67" s="590"/>
      <c r="K67" s="590"/>
      <c r="L67" s="590"/>
      <c r="M67" s="590"/>
      <c r="N67" s="590"/>
      <c r="O67" s="590"/>
      <c r="P67" s="590"/>
      <c r="Q67" s="590"/>
      <c r="R67" s="554" t="s">
        <v>112</v>
      </c>
      <c r="S67" s="554"/>
      <c r="T67" s="555" t="s">
        <v>183</v>
      </c>
      <c r="U67" s="555"/>
      <c r="V67" s="555"/>
      <c r="W67" s="556"/>
      <c r="Y67" s="538" t="str">
        <f>G75</f>
        <v>Safe Routes to School non-infrastructure projects</v>
      </c>
      <c r="Z67" s="539"/>
      <c r="AA67" s="539"/>
      <c r="AB67" s="539"/>
      <c r="AC67" s="539"/>
      <c r="AD67" s="249">
        <v>1</v>
      </c>
    </row>
    <row r="68" spans="1:31" s="1" customFormat="1" ht="14.25" customHeight="1" thickBot="1" x14ac:dyDescent="0.4">
      <c r="A68" s="567"/>
      <c r="B68" s="567"/>
      <c r="C68" s="568"/>
      <c r="D68" s="623"/>
      <c r="E68" s="624"/>
      <c r="F68" s="625"/>
      <c r="G68" s="573" t="s">
        <v>192</v>
      </c>
      <c r="H68" s="574"/>
      <c r="I68" s="574"/>
      <c r="J68" s="574"/>
      <c r="K68" s="574"/>
      <c r="L68" s="574"/>
      <c r="M68" s="574"/>
      <c r="N68" s="574"/>
      <c r="O68" s="574"/>
      <c r="P68" s="574"/>
      <c r="Q68" s="574"/>
      <c r="R68" s="574"/>
      <c r="S68" s="574"/>
      <c r="T68" s="574"/>
      <c r="U68" s="574"/>
      <c r="V68" s="574"/>
      <c r="W68" s="575"/>
      <c r="Y68" s="538" t="str">
        <f>G77</f>
        <v>Construct / install / maintain of signs at bike/ped xings in school zone</v>
      </c>
      <c r="Z68" s="539"/>
      <c r="AA68" s="539"/>
      <c r="AB68" s="539"/>
      <c r="AC68" s="539"/>
      <c r="AD68" s="249">
        <v>2</v>
      </c>
    </row>
    <row r="69" spans="1:31" s="1" customFormat="1" ht="14.25" customHeight="1" x14ac:dyDescent="0.35">
      <c r="A69" s="567"/>
      <c r="B69" s="567"/>
      <c r="C69" s="568"/>
      <c r="D69" s="623"/>
      <c r="E69" s="624"/>
      <c r="F69" s="625"/>
      <c r="G69" s="607" t="s">
        <v>193</v>
      </c>
      <c r="H69" s="608"/>
      <c r="I69" s="608"/>
      <c r="J69" s="608"/>
      <c r="K69" s="608"/>
      <c r="L69" s="608"/>
      <c r="M69" s="608"/>
      <c r="N69" s="608"/>
      <c r="O69" s="608"/>
      <c r="P69" s="608"/>
      <c r="Q69" s="609"/>
      <c r="R69" s="610" t="s">
        <v>114</v>
      </c>
      <c r="S69" s="610"/>
      <c r="T69" s="611" t="s">
        <v>194</v>
      </c>
      <c r="U69" s="611"/>
      <c r="V69" s="611"/>
      <c r="W69" s="612"/>
      <c r="X69" s="172"/>
      <c r="Y69" s="538" t="str">
        <f>G79</f>
        <v>Lighting</v>
      </c>
      <c r="Z69" s="539"/>
      <c r="AA69" s="539"/>
      <c r="AB69" s="539"/>
      <c r="AC69" s="539"/>
      <c r="AD69" s="249">
        <v>2</v>
      </c>
      <c r="AE69" s="158"/>
    </row>
    <row r="70" spans="1:31" s="1" customFormat="1" ht="14.25" customHeight="1" thickBot="1" x14ac:dyDescent="0.4">
      <c r="A70" s="567"/>
      <c r="B70" s="567"/>
      <c r="C70" s="568"/>
      <c r="D70" s="623"/>
      <c r="E70" s="624"/>
      <c r="F70" s="625"/>
      <c r="G70" s="562" t="s">
        <v>195</v>
      </c>
      <c r="H70" s="563"/>
      <c r="I70" s="563"/>
      <c r="J70" s="563"/>
      <c r="K70" s="563"/>
      <c r="L70" s="563"/>
      <c r="M70" s="563"/>
      <c r="N70" s="563"/>
      <c r="O70" s="563"/>
      <c r="P70" s="563"/>
      <c r="Q70" s="563"/>
      <c r="R70" s="563"/>
      <c r="S70" s="563"/>
      <c r="T70" s="563"/>
      <c r="U70" s="563"/>
      <c r="V70" s="564"/>
      <c r="W70" s="172"/>
      <c r="Z70" s="164"/>
      <c r="AA70" s="164"/>
      <c r="AB70" s="164"/>
      <c r="AC70" s="164"/>
      <c r="AD70" s="252"/>
    </row>
    <row r="71" spans="1:31" s="1" customFormat="1" ht="14.25" customHeight="1" x14ac:dyDescent="0.35">
      <c r="A71" s="567"/>
      <c r="B71" s="567"/>
      <c r="C71" s="568"/>
      <c r="D71" s="623"/>
      <c r="E71" s="624"/>
      <c r="F71" s="625"/>
      <c r="G71" s="632" t="s">
        <v>196</v>
      </c>
      <c r="H71" s="633"/>
      <c r="I71" s="633"/>
      <c r="J71" s="633"/>
      <c r="K71" s="633"/>
      <c r="L71" s="633"/>
      <c r="M71" s="633"/>
      <c r="N71" s="633"/>
      <c r="O71" s="633"/>
      <c r="P71" s="633"/>
      <c r="Q71" s="634"/>
      <c r="R71" s="601" t="s">
        <v>116</v>
      </c>
      <c r="S71" s="602"/>
      <c r="T71" s="603" t="s">
        <v>183</v>
      </c>
      <c r="U71" s="604"/>
      <c r="V71" s="604"/>
      <c r="W71" s="604"/>
      <c r="Y71" s="164"/>
      <c r="Z71" s="164"/>
      <c r="AA71" s="164"/>
      <c r="AB71" s="164"/>
      <c r="AC71" s="164"/>
      <c r="AD71" s="249"/>
    </row>
    <row r="72" spans="1:31" s="1" customFormat="1" ht="14.25" customHeight="1" thickBot="1" x14ac:dyDescent="0.4">
      <c r="A72" s="567"/>
      <c r="B72" s="567"/>
      <c r="C72" s="568"/>
      <c r="D72" s="623"/>
      <c r="E72" s="624"/>
      <c r="F72" s="625"/>
      <c r="G72" s="605" t="s">
        <v>197</v>
      </c>
      <c r="H72" s="606"/>
      <c r="I72" s="606"/>
      <c r="J72" s="606"/>
      <c r="K72" s="606"/>
      <c r="L72" s="606"/>
      <c r="M72" s="606"/>
      <c r="N72" s="606"/>
      <c r="O72" s="606"/>
      <c r="P72" s="606"/>
      <c r="Q72" s="606"/>
      <c r="R72" s="606"/>
      <c r="S72" s="606"/>
      <c r="T72" s="606"/>
      <c r="U72" s="606"/>
      <c r="V72" s="606"/>
      <c r="W72" s="606"/>
      <c r="AD72" s="250"/>
    </row>
    <row r="73" spans="1:31" s="1" customFormat="1" ht="14.25" customHeight="1" x14ac:dyDescent="0.35">
      <c r="A73" s="567"/>
      <c r="B73" s="567"/>
      <c r="C73" s="568"/>
      <c r="D73" s="623"/>
      <c r="E73" s="624"/>
      <c r="F73" s="625"/>
      <c r="G73" s="590" t="s">
        <v>198</v>
      </c>
      <c r="H73" s="590"/>
      <c r="I73" s="590"/>
      <c r="J73" s="590"/>
      <c r="K73" s="590"/>
      <c r="L73" s="590"/>
      <c r="M73" s="590"/>
      <c r="N73" s="590"/>
      <c r="O73" s="590"/>
      <c r="P73" s="590"/>
      <c r="Q73" s="590"/>
      <c r="R73" s="554" t="s">
        <v>116</v>
      </c>
      <c r="S73" s="554"/>
      <c r="T73" s="555" t="s">
        <v>183</v>
      </c>
      <c r="U73" s="555"/>
      <c r="V73" s="555"/>
      <c r="W73" s="556"/>
      <c r="Y73" s="5"/>
      <c r="Z73" s="5"/>
      <c r="AA73" s="5"/>
      <c r="AB73" s="5"/>
      <c r="AC73" s="5"/>
      <c r="AD73" s="253"/>
    </row>
    <row r="74" spans="1:31" s="1" customFormat="1" ht="14.25" customHeight="1" thickBot="1" x14ac:dyDescent="0.4">
      <c r="A74" s="567"/>
      <c r="B74" s="567"/>
      <c r="C74" s="568"/>
      <c r="D74" s="623"/>
      <c r="E74" s="624"/>
      <c r="F74" s="625"/>
      <c r="G74" s="573" t="s">
        <v>199</v>
      </c>
      <c r="H74" s="574"/>
      <c r="I74" s="574"/>
      <c r="J74" s="574"/>
      <c r="K74" s="574"/>
      <c r="L74" s="574"/>
      <c r="M74" s="574"/>
      <c r="N74" s="574"/>
      <c r="O74" s="574"/>
      <c r="P74" s="574"/>
      <c r="Q74" s="574"/>
      <c r="R74" s="551"/>
      <c r="S74" s="551"/>
      <c r="T74" s="551"/>
      <c r="U74" s="551"/>
      <c r="V74" s="551"/>
      <c r="W74" s="552"/>
      <c r="Y74" s="5"/>
      <c r="Z74" s="5"/>
      <c r="AA74" s="5"/>
      <c r="AB74" s="5"/>
      <c r="AC74" s="5"/>
      <c r="AD74" s="253"/>
    </row>
    <row r="75" spans="1:31" s="1" customFormat="1" ht="14.25" customHeight="1" x14ac:dyDescent="0.35">
      <c r="A75" s="567"/>
      <c r="B75" s="567"/>
      <c r="C75" s="568"/>
      <c r="D75" s="623"/>
      <c r="E75" s="624"/>
      <c r="F75" s="625"/>
      <c r="G75" s="590" t="s">
        <v>200</v>
      </c>
      <c r="H75" s="590"/>
      <c r="I75" s="590"/>
      <c r="J75" s="590"/>
      <c r="K75" s="590"/>
      <c r="L75" s="590"/>
      <c r="M75" s="590"/>
      <c r="N75" s="590"/>
      <c r="O75" s="590"/>
      <c r="P75" s="590"/>
      <c r="Q75" s="590"/>
      <c r="R75" s="554" t="s">
        <v>116</v>
      </c>
      <c r="S75" s="554"/>
      <c r="T75" s="555" t="s">
        <v>183</v>
      </c>
      <c r="U75" s="555"/>
      <c r="V75" s="555"/>
      <c r="W75" s="556"/>
      <c r="Y75" s="5"/>
      <c r="Z75" s="5"/>
      <c r="AA75" s="5"/>
      <c r="AB75" s="5"/>
      <c r="AC75" s="5"/>
      <c r="AD75" s="253"/>
    </row>
    <row r="76" spans="1:31" s="1" customFormat="1" ht="14.25" customHeight="1" thickBot="1" x14ac:dyDescent="0.4">
      <c r="A76" s="567"/>
      <c r="B76" s="567"/>
      <c r="C76" s="568"/>
      <c r="D76" s="623"/>
      <c r="E76" s="624"/>
      <c r="F76" s="625"/>
      <c r="G76" s="573" t="s">
        <v>201</v>
      </c>
      <c r="H76" s="574"/>
      <c r="I76" s="574"/>
      <c r="J76" s="574"/>
      <c r="K76" s="574"/>
      <c r="L76" s="574"/>
      <c r="M76" s="574"/>
      <c r="N76" s="574"/>
      <c r="O76" s="574"/>
      <c r="P76" s="574"/>
      <c r="Q76" s="574"/>
      <c r="R76" s="551"/>
      <c r="S76" s="551"/>
      <c r="T76" s="551"/>
      <c r="U76" s="551"/>
      <c r="V76" s="551"/>
      <c r="W76" s="552"/>
      <c r="Y76" s="5"/>
      <c r="Z76" s="5"/>
      <c r="AA76" s="5"/>
      <c r="AB76" s="5"/>
      <c r="AC76" s="5"/>
      <c r="AD76" s="253"/>
    </row>
    <row r="77" spans="1:31" s="1" customFormat="1" ht="14.25" customHeight="1" x14ac:dyDescent="0.35">
      <c r="A77" s="567"/>
      <c r="B77" s="567"/>
      <c r="C77" s="568"/>
      <c r="D77" s="623"/>
      <c r="E77" s="624"/>
      <c r="F77" s="625"/>
      <c r="G77" s="590" t="s">
        <v>202</v>
      </c>
      <c r="H77" s="590"/>
      <c r="I77" s="590"/>
      <c r="J77" s="590"/>
      <c r="K77" s="590"/>
      <c r="L77" s="590"/>
      <c r="M77" s="590"/>
      <c r="N77" s="590"/>
      <c r="O77" s="590"/>
      <c r="P77" s="590"/>
      <c r="Q77" s="590"/>
      <c r="R77" s="629"/>
      <c r="S77" s="629"/>
      <c r="T77" s="630"/>
      <c r="U77" s="630"/>
      <c r="V77" s="630"/>
      <c r="W77" s="631"/>
      <c r="Y77" s="5"/>
      <c r="Z77" s="5"/>
      <c r="AA77" s="5"/>
      <c r="AB77" s="5"/>
      <c r="AC77" s="5"/>
      <c r="AD77" s="253"/>
    </row>
    <row r="78" spans="1:31" s="1" customFormat="1" ht="14.25" customHeight="1" thickBot="1" x14ac:dyDescent="0.4">
      <c r="A78" s="567"/>
      <c r="B78" s="567"/>
      <c r="C78" s="568"/>
      <c r="D78" s="623"/>
      <c r="E78" s="624"/>
      <c r="F78" s="625"/>
      <c r="G78" s="573" t="s">
        <v>203</v>
      </c>
      <c r="H78" s="574"/>
      <c r="I78" s="574"/>
      <c r="J78" s="574"/>
      <c r="K78" s="574"/>
      <c r="L78" s="574"/>
      <c r="M78" s="574"/>
      <c r="N78" s="574"/>
      <c r="O78" s="574"/>
      <c r="P78" s="574"/>
      <c r="Q78" s="574"/>
      <c r="R78" s="551"/>
      <c r="S78" s="551"/>
      <c r="T78" s="551"/>
      <c r="U78" s="551"/>
      <c r="V78" s="551"/>
      <c r="W78" s="552"/>
      <c r="Y78" s="5"/>
      <c r="Z78" s="5"/>
      <c r="AA78" s="5"/>
      <c r="AB78" s="5"/>
      <c r="AC78" s="5"/>
      <c r="AD78" s="253"/>
    </row>
    <row r="79" spans="1:31" s="1" customFormat="1" ht="14.25" customHeight="1" x14ac:dyDescent="0.35">
      <c r="A79" s="567"/>
      <c r="B79" s="567"/>
      <c r="C79" s="568"/>
      <c r="D79" s="623"/>
      <c r="E79" s="624"/>
      <c r="F79" s="625"/>
      <c r="G79" s="590" t="s">
        <v>204</v>
      </c>
      <c r="H79" s="590"/>
      <c r="I79" s="590"/>
      <c r="J79" s="590"/>
      <c r="K79" s="590"/>
      <c r="L79" s="590"/>
      <c r="M79" s="590"/>
      <c r="N79" s="590"/>
      <c r="O79" s="590"/>
      <c r="P79" s="590"/>
      <c r="Q79" s="590"/>
      <c r="R79" s="613" t="s">
        <v>205</v>
      </c>
      <c r="S79" s="613"/>
      <c r="T79" s="614" t="s">
        <v>183</v>
      </c>
      <c r="U79" s="614"/>
      <c r="V79" s="614"/>
      <c r="W79" s="615"/>
      <c r="Y79" s="5"/>
      <c r="Z79" s="5"/>
      <c r="AA79" s="5"/>
      <c r="AB79" s="5"/>
      <c r="AC79" s="5"/>
      <c r="AD79" s="253"/>
    </row>
    <row r="80" spans="1:31" s="1" customFormat="1" ht="14.25" customHeight="1" thickBot="1" x14ac:dyDescent="0.4">
      <c r="A80" s="569"/>
      <c r="B80" s="569"/>
      <c r="C80" s="570"/>
      <c r="D80" s="626"/>
      <c r="E80" s="627"/>
      <c r="F80" s="628"/>
      <c r="G80" s="591" t="s">
        <v>206</v>
      </c>
      <c r="H80" s="592"/>
      <c r="I80" s="592"/>
      <c r="J80" s="592"/>
      <c r="K80" s="592"/>
      <c r="L80" s="592"/>
      <c r="M80" s="592"/>
      <c r="N80" s="592"/>
      <c r="O80" s="592"/>
      <c r="P80" s="592"/>
      <c r="Q80" s="592"/>
      <c r="R80" s="593"/>
      <c r="S80" s="593"/>
      <c r="T80" s="593"/>
      <c r="U80" s="593"/>
      <c r="V80" s="593"/>
      <c r="W80" s="594"/>
      <c r="Y80" s="5"/>
      <c r="Z80" s="5"/>
      <c r="AA80" s="5"/>
      <c r="AB80" s="5"/>
      <c r="AC80" s="5"/>
      <c r="AD80" s="253"/>
    </row>
    <row r="81" spans="1:30" ht="14.25" customHeight="1" thickTop="1" x14ac:dyDescent="0.25">
      <c r="A81" s="616" t="s">
        <v>207</v>
      </c>
      <c r="B81" s="583"/>
      <c r="C81" s="583"/>
      <c r="D81" s="583" t="s">
        <v>166</v>
      </c>
      <c r="E81" s="583"/>
      <c r="F81" s="583"/>
      <c r="G81" s="618" t="s">
        <v>208</v>
      </c>
      <c r="H81" s="618"/>
      <c r="I81" s="618"/>
      <c r="J81" s="618"/>
      <c r="K81" s="618"/>
      <c r="L81" s="618"/>
      <c r="M81" s="618"/>
      <c r="N81" s="618"/>
      <c r="O81" s="618"/>
      <c r="P81" s="618"/>
      <c r="Q81" s="618"/>
      <c r="R81" s="587" t="s">
        <v>209</v>
      </c>
      <c r="S81" s="587"/>
      <c r="T81" s="588" t="s">
        <v>183</v>
      </c>
      <c r="U81" s="588"/>
      <c r="V81" s="588"/>
      <c r="W81" s="589"/>
      <c r="Y81" s="540" t="str">
        <f>G81</f>
        <v>Stormwater management / control / prevention</v>
      </c>
      <c r="Z81" s="541"/>
      <c r="AA81" s="541"/>
      <c r="AB81" s="541"/>
      <c r="AC81" s="542"/>
      <c r="AD81" s="247">
        <v>1</v>
      </c>
    </row>
    <row r="82" spans="1:30" ht="14.25" customHeight="1" thickBot="1" x14ac:dyDescent="0.3">
      <c r="A82" s="617"/>
      <c r="B82" s="584"/>
      <c r="C82" s="584"/>
      <c r="D82" s="584"/>
      <c r="E82" s="584"/>
      <c r="F82" s="584"/>
      <c r="G82" s="573" t="s">
        <v>210</v>
      </c>
      <c r="H82" s="574"/>
      <c r="I82" s="574"/>
      <c r="J82" s="574"/>
      <c r="K82" s="574"/>
      <c r="L82" s="574"/>
      <c r="M82" s="574"/>
      <c r="N82" s="574"/>
      <c r="O82" s="574"/>
      <c r="P82" s="574"/>
      <c r="Q82" s="574"/>
      <c r="R82" s="574"/>
      <c r="S82" s="574"/>
      <c r="T82" s="574"/>
      <c r="U82" s="574"/>
      <c r="V82" s="574"/>
      <c r="W82" s="575"/>
      <c r="Y82" s="635" t="str">
        <f>G83</f>
        <v>Contrib. to restore / enhance / create habitats/wetlands or mitigation bank</v>
      </c>
      <c r="Z82" s="636"/>
      <c r="AA82" s="636"/>
      <c r="AB82" s="636"/>
      <c r="AC82" s="637"/>
      <c r="AD82" s="254">
        <v>2</v>
      </c>
    </row>
    <row r="83" spans="1:30" ht="14.25" customHeight="1" x14ac:dyDescent="0.25">
      <c r="A83" s="617"/>
      <c r="B83" s="584"/>
      <c r="C83" s="584"/>
      <c r="D83" s="584"/>
      <c r="E83" s="584"/>
      <c r="F83" s="584"/>
      <c r="G83" s="638" t="s">
        <v>211</v>
      </c>
      <c r="H83" s="638"/>
      <c r="I83" s="638"/>
      <c r="J83" s="638"/>
      <c r="K83" s="638"/>
      <c r="L83" s="638"/>
      <c r="M83" s="638"/>
      <c r="N83" s="638"/>
      <c r="O83" s="638"/>
      <c r="P83" s="638"/>
      <c r="Q83" s="638"/>
      <c r="R83" s="613" t="s">
        <v>209</v>
      </c>
      <c r="S83" s="613"/>
      <c r="T83" s="614" t="s">
        <v>183</v>
      </c>
      <c r="U83" s="614"/>
      <c r="V83" s="614"/>
      <c r="W83" s="615"/>
      <c r="Y83" s="538" t="str">
        <f>G85</f>
        <v>Vegetation management in ROWs</v>
      </c>
      <c r="Z83" s="539"/>
      <c r="AA83" s="539"/>
      <c r="AB83" s="539"/>
      <c r="AC83" s="543"/>
      <c r="AD83" s="248">
        <v>2</v>
      </c>
    </row>
    <row r="84" spans="1:30" ht="14.25" customHeight="1" thickBot="1" x14ac:dyDescent="0.3">
      <c r="A84" s="617"/>
      <c r="B84" s="584"/>
      <c r="C84" s="584"/>
      <c r="D84" s="584"/>
      <c r="E84" s="584"/>
      <c r="F84" s="584"/>
      <c r="G84" s="573" t="s">
        <v>212</v>
      </c>
      <c r="H84" s="574"/>
      <c r="I84" s="574"/>
      <c r="J84" s="574"/>
      <c r="K84" s="574"/>
      <c r="L84" s="574"/>
      <c r="M84" s="574"/>
      <c r="N84" s="574"/>
      <c r="O84" s="574"/>
      <c r="P84" s="574"/>
      <c r="Q84" s="574"/>
      <c r="R84" s="551"/>
      <c r="S84" s="551"/>
      <c r="T84" s="551"/>
      <c r="U84" s="551"/>
      <c r="V84" s="551"/>
      <c r="W84" s="552"/>
      <c r="Y84" s="538" t="str">
        <f>G87</f>
        <v>Vehicle related wildlife mortality reduction</v>
      </c>
      <c r="Z84" s="539"/>
      <c r="AA84" s="539"/>
      <c r="AB84" s="539"/>
      <c r="AC84" s="543"/>
      <c r="AD84" s="248">
        <v>2</v>
      </c>
    </row>
    <row r="85" spans="1:30" ht="14.25" customHeight="1" x14ac:dyDescent="0.25">
      <c r="A85" s="617"/>
      <c r="B85" s="584"/>
      <c r="C85" s="584"/>
      <c r="D85" s="584"/>
      <c r="E85" s="584"/>
      <c r="F85" s="584"/>
      <c r="G85" s="619" t="s">
        <v>213</v>
      </c>
      <c r="H85" s="619"/>
      <c r="I85" s="619"/>
      <c r="J85" s="619"/>
      <c r="K85" s="619"/>
      <c r="L85" s="619"/>
      <c r="M85" s="619"/>
      <c r="N85" s="619"/>
      <c r="O85" s="619"/>
      <c r="P85" s="619"/>
      <c r="Q85" s="619"/>
      <c r="R85" s="554" t="s">
        <v>209</v>
      </c>
      <c r="S85" s="554"/>
      <c r="T85" s="555" t="s">
        <v>183</v>
      </c>
      <c r="U85" s="555"/>
      <c r="V85" s="555"/>
      <c r="W85" s="556"/>
      <c r="Y85" s="639"/>
      <c r="Z85" s="640"/>
      <c r="AA85" s="640"/>
      <c r="AB85" s="640"/>
      <c r="AC85" s="641"/>
      <c r="AD85" s="255"/>
    </row>
    <row r="86" spans="1:30" ht="14.25" customHeight="1" thickBot="1" x14ac:dyDescent="0.3">
      <c r="A86" s="617"/>
      <c r="B86" s="584"/>
      <c r="C86" s="584"/>
      <c r="D86" s="584"/>
      <c r="E86" s="584"/>
      <c r="F86" s="584"/>
      <c r="G86" s="573" t="s">
        <v>214</v>
      </c>
      <c r="H86" s="574"/>
      <c r="I86" s="574"/>
      <c r="J86" s="574"/>
      <c r="K86" s="574"/>
      <c r="L86" s="574"/>
      <c r="M86" s="574"/>
      <c r="N86" s="574"/>
      <c r="O86" s="574"/>
      <c r="P86" s="574"/>
      <c r="Q86" s="574"/>
      <c r="R86" s="551"/>
      <c r="S86" s="551"/>
      <c r="T86" s="551"/>
      <c r="U86" s="551"/>
      <c r="V86" s="551"/>
      <c r="W86" s="552"/>
      <c r="Y86" s="117"/>
      <c r="Z86" s="117"/>
      <c r="AA86" s="117"/>
      <c r="AB86" s="117"/>
      <c r="AC86" s="117"/>
      <c r="AD86" s="253"/>
    </row>
    <row r="87" spans="1:30" ht="14.25" customHeight="1" x14ac:dyDescent="0.25">
      <c r="A87" s="617"/>
      <c r="B87" s="584"/>
      <c r="C87" s="584"/>
      <c r="D87" s="584"/>
      <c r="E87" s="584"/>
      <c r="F87" s="584"/>
      <c r="G87" s="619" t="s">
        <v>215</v>
      </c>
      <c r="H87" s="619"/>
      <c r="I87" s="619"/>
      <c r="J87" s="619"/>
      <c r="K87" s="619"/>
      <c r="L87" s="619"/>
      <c r="M87" s="619"/>
      <c r="N87" s="619"/>
      <c r="O87" s="619"/>
      <c r="P87" s="619"/>
      <c r="Q87" s="619"/>
      <c r="R87" s="629"/>
      <c r="S87" s="629"/>
      <c r="T87" s="630"/>
      <c r="U87" s="630"/>
      <c r="V87" s="630"/>
      <c r="W87" s="631"/>
      <c r="Y87" s="117"/>
      <c r="Z87" s="117"/>
      <c r="AA87" s="117"/>
      <c r="AB87" s="117"/>
      <c r="AC87" s="117"/>
      <c r="AD87" s="253"/>
    </row>
    <row r="88" spans="1:30" ht="14.25" customHeight="1" thickBot="1" x14ac:dyDescent="0.3">
      <c r="A88" s="617"/>
      <c r="B88" s="584"/>
      <c r="C88" s="584"/>
      <c r="D88" s="584"/>
      <c r="E88" s="584"/>
      <c r="F88" s="584"/>
      <c r="G88" s="573" t="s">
        <v>216</v>
      </c>
      <c r="H88" s="574"/>
      <c r="I88" s="574"/>
      <c r="J88" s="574"/>
      <c r="K88" s="574"/>
      <c r="L88" s="574"/>
      <c r="M88" s="574"/>
      <c r="N88" s="574"/>
      <c r="O88" s="574"/>
      <c r="P88" s="574"/>
      <c r="Q88" s="574"/>
      <c r="R88" s="551"/>
      <c r="S88" s="551"/>
      <c r="T88" s="551"/>
      <c r="U88" s="551"/>
      <c r="V88" s="551"/>
      <c r="W88" s="552"/>
      <c r="Y88" s="117"/>
      <c r="Z88" s="117"/>
      <c r="AA88" s="117"/>
      <c r="AB88" s="117"/>
      <c r="AC88" s="117"/>
      <c r="AD88" s="253"/>
    </row>
    <row r="89" spans="1:30" s="1" customFormat="1" ht="14.25" customHeight="1" thickTop="1" x14ac:dyDescent="0.35">
      <c r="A89" s="642" t="s">
        <v>217</v>
      </c>
      <c r="B89" s="643"/>
      <c r="C89" s="643"/>
      <c r="D89" s="643" t="s">
        <v>218</v>
      </c>
      <c r="E89" s="643"/>
      <c r="F89" s="643"/>
      <c r="G89" s="586" t="s">
        <v>219</v>
      </c>
      <c r="H89" s="586"/>
      <c r="I89" s="586"/>
      <c r="J89" s="586"/>
      <c r="K89" s="586"/>
      <c r="L89" s="586"/>
      <c r="M89" s="586"/>
      <c r="N89" s="586"/>
      <c r="O89" s="586"/>
      <c r="P89" s="586"/>
      <c r="Q89" s="586"/>
      <c r="R89" s="587" t="s">
        <v>220</v>
      </c>
      <c r="S89" s="587"/>
      <c r="T89" s="588" t="s">
        <v>183</v>
      </c>
      <c r="U89" s="588"/>
      <c r="V89" s="588"/>
      <c r="W89" s="589"/>
      <c r="Y89" s="540" t="str">
        <f>G89</f>
        <v>Off-road trails</v>
      </c>
      <c r="Z89" s="541"/>
      <c r="AA89" s="541"/>
      <c r="AB89" s="541"/>
      <c r="AC89" s="541"/>
      <c r="AD89" s="256">
        <v>1</v>
      </c>
    </row>
    <row r="90" spans="1:30" s="1" customFormat="1" ht="14.25" customHeight="1" thickBot="1" x14ac:dyDescent="0.4">
      <c r="A90" s="570"/>
      <c r="B90" s="644"/>
      <c r="C90" s="644"/>
      <c r="D90" s="644"/>
      <c r="E90" s="644"/>
      <c r="F90" s="644"/>
      <c r="G90" s="591" t="s">
        <v>221</v>
      </c>
      <c r="H90" s="592"/>
      <c r="I90" s="592"/>
      <c r="J90" s="592"/>
      <c r="K90" s="592"/>
      <c r="L90" s="592"/>
      <c r="M90" s="592"/>
      <c r="N90" s="592"/>
      <c r="O90" s="592"/>
      <c r="P90" s="592"/>
      <c r="Q90" s="592"/>
      <c r="R90" s="593"/>
      <c r="S90" s="593"/>
      <c r="T90" s="593"/>
      <c r="U90" s="593"/>
      <c r="V90" s="593"/>
      <c r="W90" s="594"/>
      <c r="AD90" s="250"/>
    </row>
    <row r="91" spans="1:30" ht="15" customHeight="1" thickTop="1" x14ac:dyDescent="0.25">
      <c r="A91" s="544" t="s">
        <v>222</v>
      </c>
      <c r="B91" s="544"/>
      <c r="C91" s="559"/>
      <c r="D91" s="647" t="s">
        <v>223</v>
      </c>
      <c r="E91" s="648"/>
      <c r="F91" s="649"/>
      <c r="G91" s="656" t="s">
        <v>224</v>
      </c>
      <c r="H91" s="656"/>
      <c r="I91" s="656"/>
      <c r="J91" s="656"/>
      <c r="K91" s="656"/>
      <c r="L91" s="656"/>
      <c r="M91" s="656"/>
      <c r="N91" s="656"/>
      <c r="O91" s="656"/>
      <c r="P91" s="656"/>
      <c r="Q91" s="656"/>
      <c r="R91" s="657"/>
      <c r="S91" s="657"/>
      <c r="T91" s="658"/>
      <c r="U91" s="658"/>
      <c r="V91" s="658"/>
      <c r="W91" s="659"/>
      <c r="Y91" s="540" t="str">
        <f>G91</f>
        <v>New bridge / roadway / tunnel construction</v>
      </c>
      <c r="Z91" s="541"/>
      <c r="AA91" s="541"/>
      <c r="AB91" s="541"/>
      <c r="AC91" s="542"/>
      <c r="AD91" s="247">
        <v>3</v>
      </c>
    </row>
    <row r="92" spans="1:30" ht="15" customHeight="1" thickBot="1" x14ac:dyDescent="0.3">
      <c r="A92" s="545"/>
      <c r="B92" s="545"/>
      <c r="C92" s="561"/>
      <c r="D92" s="650"/>
      <c r="E92" s="651"/>
      <c r="F92" s="652"/>
      <c r="G92" s="660" t="s">
        <v>225</v>
      </c>
      <c r="H92" s="661"/>
      <c r="I92" s="661"/>
      <c r="J92" s="661"/>
      <c r="K92" s="661"/>
      <c r="L92" s="661"/>
      <c r="M92" s="661"/>
      <c r="N92" s="661"/>
      <c r="O92" s="661"/>
      <c r="P92" s="661"/>
      <c r="Q92" s="661"/>
      <c r="R92" s="661"/>
      <c r="S92" s="661"/>
      <c r="T92" s="661"/>
      <c r="U92" s="661"/>
      <c r="V92" s="661"/>
      <c r="W92" s="662"/>
      <c r="Y92" s="538" t="str">
        <f>G93</f>
        <v>Roadway expansion</v>
      </c>
      <c r="Z92" s="539"/>
      <c r="AA92" s="539"/>
      <c r="AB92" s="539"/>
      <c r="AC92" s="543"/>
      <c r="AD92" s="248">
        <v>3</v>
      </c>
    </row>
    <row r="93" spans="1:30" ht="15" customHeight="1" x14ac:dyDescent="0.25">
      <c r="A93" s="545"/>
      <c r="B93" s="545"/>
      <c r="C93" s="561"/>
      <c r="D93" s="650"/>
      <c r="E93" s="651"/>
      <c r="F93" s="652"/>
      <c r="G93" s="663" t="s">
        <v>226</v>
      </c>
      <c r="H93" s="663"/>
      <c r="I93" s="663"/>
      <c r="J93" s="663"/>
      <c r="K93" s="663"/>
      <c r="L93" s="663"/>
      <c r="M93" s="663"/>
      <c r="N93" s="663"/>
      <c r="O93" s="663"/>
      <c r="P93" s="663"/>
      <c r="Q93" s="663"/>
      <c r="R93" s="664"/>
      <c r="S93" s="664"/>
      <c r="T93" s="665" t="s">
        <v>227</v>
      </c>
      <c r="U93" s="665"/>
      <c r="V93" s="665"/>
      <c r="W93" s="666"/>
      <c r="AD93" s="253"/>
    </row>
    <row r="94" spans="1:30" ht="15.6" thickBot="1" x14ac:dyDescent="0.3">
      <c r="A94" s="645"/>
      <c r="B94" s="645"/>
      <c r="C94" s="646"/>
      <c r="D94" s="653"/>
      <c r="E94" s="654"/>
      <c r="F94" s="655"/>
      <c r="G94" s="667" t="s">
        <v>228</v>
      </c>
      <c r="H94" s="593"/>
      <c r="I94" s="593"/>
      <c r="J94" s="593"/>
      <c r="K94" s="593"/>
      <c r="L94" s="593"/>
      <c r="M94" s="593"/>
      <c r="N94" s="593"/>
      <c r="O94" s="593"/>
      <c r="P94" s="593"/>
      <c r="Q94" s="593"/>
      <c r="R94" s="593"/>
      <c r="S94" s="593"/>
      <c r="T94" s="593"/>
      <c r="U94" s="593"/>
      <c r="V94" s="593"/>
      <c r="W94" s="594"/>
      <c r="AD94" s="253"/>
    </row>
    <row r="95" spans="1:30" ht="15" customHeight="1" thickTop="1" x14ac:dyDescent="0.25">
      <c r="A95" s="648" t="s">
        <v>229</v>
      </c>
      <c r="B95" s="648"/>
      <c r="C95" s="649"/>
      <c r="D95" s="668" t="s">
        <v>230</v>
      </c>
      <c r="E95" s="668"/>
      <c r="F95" s="668"/>
      <c r="G95" s="619" t="s">
        <v>231</v>
      </c>
      <c r="H95" s="619"/>
      <c r="I95" s="619"/>
      <c r="J95" s="619"/>
      <c r="K95" s="619"/>
      <c r="L95" s="619"/>
      <c r="M95" s="619"/>
      <c r="N95" s="619"/>
      <c r="O95" s="619"/>
      <c r="P95" s="619"/>
      <c r="Q95" s="619"/>
      <c r="R95" s="554">
        <v>5307</v>
      </c>
      <c r="S95" s="554"/>
      <c r="T95" s="555" t="s">
        <v>183</v>
      </c>
      <c r="U95" s="555"/>
      <c r="V95" s="555"/>
      <c r="W95" s="556"/>
      <c r="Y95" s="536" t="str">
        <f>G95</f>
        <v>Transit planning and administrative oversight</v>
      </c>
      <c r="Z95" s="537"/>
      <c r="AA95" s="537"/>
      <c r="AB95" s="537"/>
      <c r="AC95" s="537"/>
      <c r="AD95" s="251">
        <v>1</v>
      </c>
    </row>
    <row r="96" spans="1:30" ht="15" customHeight="1" thickBot="1" x14ac:dyDescent="0.3">
      <c r="A96" s="651"/>
      <c r="B96" s="651"/>
      <c r="C96" s="652"/>
      <c r="D96" s="669"/>
      <c r="E96" s="669"/>
      <c r="F96" s="669"/>
      <c r="G96" s="573" t="s">
        <v>232</v>
      </c>
      <c r="H96" s="574"/>
      <c r="I96" s="574"/>
      <c r="J96" s="574"/>
      <c r="K96" s="574"/>
      <c r="L96" s="574"/>
      <c r="M96" s="574"/>
      <c r="N96" s="574"/>
      <c r="O96" s="574"/>
      <c r="P96" s="574"/>
      <c r="Q96" s="574"/>
      <c r="R96" s="574"/>
      <c r="S96" s="574"/>
      <c r="T96" s="574"/>
      <c r="U96" s="574"/>
      <c r="V96" s="574"/>
      <c r="W96" s="575"/>
      <c r="Y96" s="538" t="str">
        <f>G97</f>
        <v>Transportation planning (general)</v>
      </c>
      <c r="Z96" s="539"/>
      <c r="AA96" s="539"/>
      <c r="AB96" s="539"/>
      <c r="AC96" s="539"/>
      <c r="AD96" s="249">
        <v>1</v>
      </c>
    </row>
    <row r="97" spans="1:31" ht="15" customHeight="1" x14ac:dyDescent="0.25">
      <c r="A97" s="651"/>
      <c r="B97" s="651"/>
      <c r="C97" s="652"/>
      <c r="D97" s="668" t="s">
        <v>233</v>
      </c>
      <c r="E97" s="668"/>
      <c r="F97" s="668"/>
      <c r="G97" s="619" t="s">
        <v>234</v>
      </c>
      <c r="H97" s="619"/>
      <c r="I97" s="619"/>
      <c r="J97" s="619"/>
      <c r="K97" s="619"/>
      <c r="L97" s="619"/>
      <c r="M97" s="619"/>
      <c r="N97" s="619"/>
      <c r="O97" s="619"/>
      <c r="P97" s="619"/>
      <c r="Q97" s="619"/>
      <c r="R97" s="670" t="s">
        <v>235</v>
      </c>
      <c r="S97" s="670"/>
      <c r="T97" s="630"/>
      <c r="U97" s="630"/>
      <c r="V97" s="630"/>
      <c r="W97" s="631"/>
      <c r="Y97" s="538" t="str">
        <f>G99</f>
        <v>Development of regional environmental protection plans</v>
      </c>
      <c r="Z97" s="539"/>
      <c r="AA97" s="539"/>
      <c r="AB97" s="539"/>
      <c r="AC97" s="539"/>
      <c r="AD97" s="249">
        <v>1</v>
      </c>
    </row>
    <row r="98" spans="1:31" ht="15" customHeight="1" thickBot="1" x14ac:dyDescent="0.3">
      <c r="A98" s="651"/>
      <c r="B98" s="651"/>
      <c r="C98" s="652"/>
      <c r="D98" s="669"/>
      <c r="E98" s="669"/>
      <c r="F98" s="669"/>
      <c r="G98" s="573" t="s">
        <v>236</v>
      </c>
      <c r="H98" s="574"/>
      <c r="I98" s="574"/>
      <c r="J98" s="574"/>
      <c r="K98" s="574"/>
      <c r="L98" s="574"/>
      <c r="M98" s="574"/>
      <c r="N98" s="574"/>
      <c r="O98" s="574"/>
      <c r="P98" s="574"/>
      <c r="Q98" s="574"/>
      <c r="R98" s="551"/>
      <c r="S98" s="551"/>
      <c r="T98" s="551"/>
      <c r="U98" s="551"/>
      <c r="V98" s="551"/>
      <c r="W98" s="552"/>
      <c r="Y98" s="538" t="str">
        <f>G101</f>
        <v>Data collection / software / equip. or devel./implement of PbP system</v>
      </c>
      <c r="Z98" s="539"/>
      <c r="AA98" s="539"/>
      <c r="AB98" s="539"/>
      <c r="AC98" s="539"/>
      <c r="AD98" s="249">
        <v>3</v>
      </c>
    </row>
    <row r="99" spans="1:31" ht="22.95" customHeight="1" x14ac:dyDescent="0.25">
      <c r="A99" s="651"/>
      <c r="B99" s="651"/>
      <c r="C99" s="652"/>
      <c r="D99" s="668" t="s">
        <v>166</v>
      </c>
      <c r="E99" s="668"/>
      <c r="F99" s="668"/>
      <c r="G99" s="619" t="s">
        <v>237</v>
      </c>
      <c r="H99" s="619"/>
      <c r="I99" s="619"/>
      <c r="J99" s="619"/>
      <c r="K99" s="619"/>
      <c r="L99" s="619"/>
      <c r="M99" s="619"/>
      <c r="N99" s="619"/>
      <c r="O99" s="619"/>
      <c r="P99" s="619"/>
      <c r="Q99" s="619"/>
      <c r="R99" s="670" t="s">
        <v>238</v>
      </c>
      <c r="S99" s="670"/>
      <c r="T99" s="630"/>
      <c r="U99" s="630"/>
      <c r="V99" s="630"/>
      <c r="W99" s="631"/>
      <c r="Y99" s="538" t="str">
        <f>G103</f>
        <v>Safety data collection / analysis and improvement of data</v>
      </c>
      <c r="Z99" s="539"/>
      <c r="AA99" s="539"/>
      <c r="AB99" s="539"/>
      <c r="AC99" s="539"/>
      <c r="AD99" s="249">
        <v>3</v>
      </c>
    </row>
    <row r="100" spans="1:31" ht="30.75" customHeight="1" thickBot="1" x14ac:dyDescent="0.3">
      <c r="A100" s="651"/>
      <c r="B100" s="651"/>
      <c r="C100" s="652"/>
      <c r="D100" s="669"/>
      <c r="E100" s="669"/>
      <c r="F100" s="669"/>
      <c r="G100" s="710" t="s">
        <v>239</v>
      </c>
      <c r="H100" s="711"/>
      <c r="I100" s="711"/>
      <c r="J100" s="711"/>
      <c r="K100" s="711"/>
      <c r="L100" s="711"/>
      <c r="M100" s="711"/>
      <c r="N100" s="711"/>
      <c r="O100" s="711"/>
      <c r="P100" s="711"/>
      <c r="Q100" s="711"/>
      <c r="R100" s="711"/>
      <c r="S100" s="711"/>
      <c r="T100" s="711"/>
      <c r="U100" s="711"/>
      <c r="V100" s="711"/>
      <c r="W100" s="712"/>
      <c r="Y100" s="538" t="str">
        <f>G105</f>
        <v>Transportation safety planning or road safety audits</v>
      </c>
      <c r="Z100" s="539"/>
      <c r="AA100" s="539"/>
      <c r="AB100" s="539"/>
      <c r="AC100" s="539"/>
      <c r="AD100" s="249">
        <v>2</v>
      </c>
    </row>
    <row r="101" spans="1:31" ht="15" customHeight="1" x14ac:dyDescent="0.25">
      <c r="A101" s="651"/>
      <c r="B101" s="651"/>
      <c r="C101" s="652"/>
      <c r="D101" s="668" t="s">
        <v>240</v>
      </c>
      <c r="E101" s="668"/>
      <c r="F101" s="668"/>
      <c r="G101" s="619" t="s">
        <v>241</v>
      </c>
      <c r="H101" s="619"/>
      <c r="I101" s="619"/>
      <c r="J101" s="619"/>
      <c r="K101" s="619"/>
      <c r="L101" s="619"/>
      <c r="M101" s="619"/>
      <c r="N101" s="619"/>
      <c r="O101" s="619"/>
      <c r="P101" s="619"/>
      <c r="Q101" s="619"/>
      <c r="R101" s="629"/>
      <c r="S101" s="629"/>
      <c r="T101" s="630"/>
      <c r="U101" s="630"/>
      <c r="V101" s="630"/>
      <c r="W101" s="631"/>
      <c r="Y101" s="539" t="str">
        <f>G107</f>
        <v>Land Use / Corridor Plan</v>
      </c>
      <c r="Z101" s="539"/>
      <c r="AA101" s="539"/>
      <c r="AB101" s="539"/>
      <c r="AD101" s="249">
        <v>2</v>
      </c>
    </row>
    <row r="102" spans="1:31" ht="15" customHeight="1" thickBot="1" x14ac:dyDescent="0.3">
      <c r="A102" s="651"/>
      <c r="B102" s="651"/>
      <c r="C102" s="652"/>
      <c r="D102" s="584"/>
      <c r="E102" s="584"/>
      <c r="F102" s="584"/>
      <c r="G102" s="573" t="s">
        <v>242</v>
      </c>
      <c r="H102" s="574"/>
      <c r="I102" s="574"/>
      <c r="J102" s="574"/>
      <c r="K102" s="574"/>
      <c r="L102" s="574"/>
      <c r="M102" s="574"/>
      <c r="N102" s="574"/>
      <c r="O102" s="574"/>
      <c r="P102" s="574"/>
      <c r="Q102" s="574"/>
      <c r="R102" s="574"/>
      <c r="S102" s="574"/>
      <c r="T102" s="574"/>
      <c r="U102" s="574"/>
      <c r="V102" s="574"/>
      <c r="W102" s="575"/>
      <c r="AD102" s="253"/>
    </row>
    <row r="103" spans="1:31" ht="15" customHeight="1" x14ac:dyDescent="0.25">
      <c r="A103" s="651"/>
      <c r="B103" s="651"/>
      <c r="C103" s="652"/>
      <c r="D103" s="584"/>
      <c r="E103" s="584"/>
      <c r="F103" s="584"/>
      <c r="G103" s="673" t="s">
        <v>243</v>
      </c>
      <c r="H103" s="673"/>
      <c r="I103" s="673"/>
      <c r="J103" s="673"/>
      <c r="K103" s="673"/>
      <c r="L103" s="673"/>
      <c r="M103" s="673"/>
      <c r="N103" s="673"/>
      <c r="O103" s="673"/>
      <c r="P103" s="673"/>
      <c r="Q103" s="673"/>
      <c r="R103" s="674"/>
      <c r="S103" s="674"/>
      <c r="T103" s="675"/>
      <c r="U103" s="675"/>
      <c r="V103" s="675"/>
      <c r="W103" s="676"/>
      <c r="AD103" s="253"/>
    </row>
    <row r="104" spans="1:31" ht="15" customHeight="1" thickBot="1" x14ac:dyDescent="0.3">
      <c r="A104" s="651"/>
      <c r="B104" s="651"/>
      <c r="C104" s="652"/>
      <c r="D104" s="584"/>
      <c r="E104" s="584"/>
      <c r="F104" s="671"/>
      <c r="G104" s="677" t="s">
        <v>244</v>
      </c>
      <c r="H104" s="574"/>
      <c r="I104" s="574"/>
      <c r="J104" s="574"/>
      <c r="K104" s="574"/>
      <c r="L104" s="574"/>
      <c r="M104" s="574"/>
      <c r="N104" s="574"/>
      <c r="O104" s="574"/>
      <c r="P104" s="574"/>
      <c r="Q104" s="574"/>
      <c r="R104" s="551"/>
      <c r="S104" s="551"/>
      <c r="T104" s="551"/>
      <c r="U104" s="551"/>
      <c r="V104" s="551"/>
      <c r="W104" s="678"/>
      <c r="AD104" s="253"/>
    </row>
    <row r="105" spans="1:31" ht="15" customHeight="1" x14ac:dyDescent="0.25">
      <c r="A105" s="651"/>
      <c r="B105" s="651"/>
      <c r="C105" s="652"/>
      <c r="D105" s="584"/>
      <c r="E105" s="584"/>
      <c r="F105" s="584"/>
      <c r="G105" s="619" t="s">
        <v>245</v>
      </c>
      <c r="H105" s="619"/>
      <c r="I105" s="619"/>
      <c r="J105" s="619"/>
      <c r="K105" s="619"/>
      <c r="L105" s="619"/>
      <c r="M105" s="619"/>
      <c r="N105" s="619"/>
      <c r="O105" s="619"/>
      <c r="P105" s="619"/>
      <c r="Q105" s="619"/>
      <c r="R105" s="629"/>
      <c r="S105" s="629"/>
      <c r="T105" s="630"/>
      <c r="U105" s="630"/>
      <c r="V105" s="630"/>
      <c r="W105" s="631"/>
      <c r="AD105" s="253"/>
    </row>
    <row r="106" spans="1:31" ht="15" customHeight="1" thickBot="1" x14ac:dyDescent="0.3">
      <c r="A106" s="651"/>
      <c r="B106" s="651"/>
      <c r="C106" s="652"/>
      <c r="D106" s="672"/>
      <c r="E106" s="672"/>
      <c r="F106" s="672"/>
      <c r="G106" s="679" t="s">
        <v>246</v>
      </c>
      <c r="H106" s="680"/>
      <c r="I106" s="680"/>
      <c r="J106" s="680"/>
      <c r="K106" s="680"/>
      <c r="L106" s="680"/>
      <c r="M106" s="680"/>
      <c r="N106" s="680"/>
      <c r="O106" s="680"/>
      <c r="P106" s="680"/>
      <c r="Q106" s="680"/>
      <c r="R106" s="680"/>
      <c r="S106" s="680"/>
      <c r="T106" s="680"/>
      <c r="U106" s="680"/>
      <c r="V106" s="680"/>
      <c r="W106" s="681"/>
      <c r="AD106" s="253"/>
    </row>
    <row r="107" spans="1:31" ht="15" customHeight="1" x14ac:dyDescent="0.25">
      <c r="A107" s="651"/>
      <c r="B107" s="651"/>
      <c r="C107" s="652"/>
      <c r="D107" s="682" t="s">
        <v>247</v>
      </c>
      <c r="E107" s="683"/>
      <c r="F107" s="684"/>
      <c r="G107" s="685" t="s">
        <v>248</v>
      </c>
      <c r="H107" s="686"/>
      <c r="I107" s="686"/>
      <c r="J107" s="686"/>
      <c r="K107" s="686"/>
      <c r="L107" s="686"/>
      <c r="M107" s="686"/>
      <c r="N107" s="686"/>
      <c r="O107" s="686"/>
      <c r="P107" s="686"/>
      <c r="Q107" s="687"/>
      <c r="R107" s="688"/>
      <c r="S107" s="689"/>
      <c r="T107" s="689"/>
      <c r="U107" s="689"/>
      <c r="V107" s="689"/>
      <c r="W107" s="689"/>
      <c r="AD107" s="253"/>
    </row>
    <row r="108" spans="1:31" ht="15" customHeight="1" thickBot="1" x14ac:dyDescent="0.3">
      <c r="A108" s="654"/>
      <c r="B108" s="654"/>
      <c r="C108" s="655"/>
      <c r="D108" s="653"/>
      <c r="E108" s="654"/>
      <c r="F108" s="655"/>
      <c r="G108" s="690" t="s">
        <v>249</v>
      </c>
      <c r="H108" s="691"/>
      <c r="I108" s="691"/>
      <c r="J108" s="691"/>
      <c r="K108" s="691"/>
      <c r="L108" s="691"/>
      <c r="M108" s="691"/>
      <c r="N108" s="691"/>
      <c r="O108" s="691"/>
      <c r="P108" s="691"/>
      <c r="Q108" s="691"/>
      <c r="R108" s="691"/>
      <c r="S108" s="691"/>
      <c r="T108" s="691"/>
      <c r="U108" s="691"/>
      <c r="V108" s="691"/>
      <c r="W108" s="691"/>
      <c r="AD108" s="253"/>
    </row>
    <row r="109" spans="1:31" ht="13.95" customHeight="1" thickTop="1" x14ac:dyDescent="0.35">
      <c r="A109" s="692" t="s">
        <v>250</v>
      </c>
      <c r="B109" s="693"/>
      <c r="C109" s="694"/>
      <c r="D109" s="701" t="s">
        <v>247</v>
      </c>
      <c r="E109" s="693"/>
      <c r="F109" s="702"/>
      <c r="G109" s="707" t="s">
        <v>251</v>
      </c>
      <c r="H109" s="708"/>
      <c r="I109" s="708"/>
      <c r="J109" s="708"/>
      <c r="K109" s="708"/>
      <c r="L109" s="708"/>
      <c r="M109" s="708"/>
      <c r="N109" s="708"/>
      <c r="O109" s="708"/>
      <c r="P109" s="708"/>
      <c r="Q109" s="709"/>
      <c r="R109" s="174" t="s">
        <v>252</v>
      </c>
      <c r="S109" s="174"/>
      <c r="T109" s="588" t="s">
        <v>253</v>
      </c>
      <c r="U109" s="588"/>
      <c r="V109" s="588"/>
      <c r="W109" s="589"/>
      <c r="X109" s="1"/>
      <c r="Y109" s="537" t="str">
        <f>G109</f>
        <v>TOD Planning</v>
      </c>
      <c r="Z109" s="537"/>
      <c r="AA109" s="537"/>
      <c r="AB109" s="537"/>
      <c r="AC109" s="537"/>
      <c r="AD109" s="251">
        <v>1</v>
      </c>
      <c r="AE109" s="1"/>
    </row>
    <row r="110" spans="1:31" ht="13.95" customHeight="1" thickBot="1" x14ac:dyDescent="0.4">
      <c r="A110" s="695"/>
      <c r="B110" s="696"/>
      <c r="C110" s="697"/>
      <c r="D110" s="703"/>
      <c r="E110" s="696"/>
      <c r="F110" s="704"/>
      <c r="G110" s="605" t="s">
        <v>254</v>
      </c>
      <c r="H110" s="606"/>
      <c r="I110" s="606"/>
      <c r="J110" s="606"/>
      <c r="K110" s="606"/>
      <c r="L110" s="606"/>
      <c r="M110" s="606"/>
      <c r="N110" s="606"/>
      <c r="O110" s="606"/>
      <c r="P110" s="606"/>
      <c r="Q110" s="606"/>
      <c r="R110" s="161"/>
      <c r="S110" s="161"/>
      <c r="T110" s="161"/>
      <c r="U110" s="161"/>
      <c r="V110" s="161"/>
      <c r="W110" s="162"/>
      <c r="X110" s="1"/>
      <c r="Y110" s="539" t="str">
        <f>G111</f>
        <v>TOD - Supportive Policy</v>
      </c>
      <c r="Z110" s="539"/>
      <c r="AA110" s="539"/>
      <c r="AB110" s="539"/>
      <c r="AC110" s="539"/>
      <c r="AD110" s="249">
        <v>1</v>
      </c>
      <c r="AE110" s="1"/>
    </row>
    <row r="111" spans="1:31" ht="13.95" customHeight="1" thickTop="1" x14ac:dyDescent="0.35">
      <c r="A111" s="695"/>
      <c r="B111" s="696"/>
      <c r="C111" s="697"/>
      <c r="D111" s="703"/>
      <c r="E111" s="696"/>
      <c r="F111" s="704"/>
      <c r="G111" s="713" t="s">
        <v>255</v>
      </c>
      <c r="H111" s="714"/>
      <c r="I111" s="714"/>
      <c r="J111" s="714"/>
      <c r="K111" s="714"/>
      <c r="L111" s="714"/>
      <c r="M111" s="714"/>
      <c r="N111" s="714"/>
      <c r="O111" s="714"/>
      <c r="P111" s="714"/>
      <c r="Q111" s="175" t="s">
        <v>168</v>
      </c>
      <c r="R111" s="184"/>
      <c r="S111" s="715" t="s">
        <v>253</v>
      </c>
      <c r="T111" s="715"/>
      <c r="U111" s="715"/>
      <c r="V111" s="716"/>
      <c r="W111" s="173"/>
      <c r="X111" s="1"/>
      <c r="Y111" s="164" t="str">
        <f>G113</f>
        <v>TOD Implementation</v>
      </c>
      <c r="Z111" s="164"/>
      <c r="AA111" s="164"/>
      <c r="AB111" s="164"/>
      <c r="AC111" s="164"/>
      <c r="AD111" s="249">
        <v>1</v>
      </c>
      <c r="AE111" s="1"/>
    </row>
    <row r="112" spans="1:31" ht="13.95" customHeight="1" thickBot="1" x14ac:dyDescent="0.4">
      <c r="A112" s="695"/>
      <c r="B112" s="696"/>
      <c r="C112" s="697"/>
      <c r="D112" s="703"/>
      <c r="E112" s="696"/>
      <c r="F112" s="704"/>
      <c r="G112" s="605" t="s">
        <v>256</v>
      </c>
      <c r="H112" s="606"/>
      <c r="I112" s="606"/>
      <c r="J112" s="606"/>
      <c r="K112" s="606"/>
      <c r="L112" s="606"/>
      <c r="M112" s="606"/>
      <c r="N112" s="606"/>
      <c r="O112" s="606"/>
      <c r="P112" s="606"/>
      <c r="Q112" s="606"/>
      <c r="R112" s="606"/>
      <c r="S112" s="606"/>
      <c r="T112" s="606"/>
      <c r="U112" s="606"/>
      <c r="V112" s="606"/>
      <c r="W112" s="173"/>
      <c r="X112" s="1"/>
      <c r="Y112" s="164"/>
      <c r="Z112" s="164"/>
      <c r="AA112" s="164"/>
      <c r="AB112" s="164"/>
      <c r="AC112" s="164"/>
      <c r="AD112" s="249"/>
      <c r="AE112" s="1"/>
    </row>
    <row r="113" spans="1:30" ht="13.95" customHeight="1" x14ac:dyDescent="0.25">
      <c r="A113" s="695"/>
      <c r="B113" s="696"/>
      <c r="C113" s="697"/>
      <c r="D113" s="703"/>
      <c r="E113" s="696"/>
      <c r="F113" s="704"/>
      <c r="G113" s="717" t="s">
        <v>257</v>
      </c>
      <c r="H113" s="718"/>
      <c r="I113" s="718"/>
      <c r="J113" s="718"/>
      <c r="K113" s="718"/>
      <c r="L113" s="718"/>
      <c r="M113" s="718"/>
      <c r="N113" s="718"/>
      <c r="O113" s="718"/>
      <c r="P113" s="718"/>
      <c r="Q113" s="719"/>
      <c r="R113" s="176" t="s">
        <v>252</v>
      </c>
      <c r="S113" s="176"/>
      <c r="T113" s="555" t="s">
        <v>253</v>
      </c>
      <c r="U113" s="555"/>
      <c r="V113" s="555"/>
      <c r="W113" s="556"/>
      <c r="AD113" s="253"/>
    </row>
    <row r="114" spans="1:30" ht="13.95" customHeight="1" thickBot="1" x14ac:dyDescent="0.3">
      <c r="A114" s="698"/>
      <c r="B114" s="699"/>
      <c r="C114" s="700"/>
      <c r="D114" s="705"/>
      <c r="E114" s="699"/>
      <c r="F114" s="706"/>
      <c r="G114" s="690" t="s">
        <v>258</v>
      </c>
      <c r="H114" s="691"/>
      <c r="I114" s="691"/>
      <c r="J114" s="691"/>
      <c r="K114" s="691"/>
      <c r="L114" s="691"/>
      <c r="M114" s="691"/>
      <c r="N114" s="691"/>
      <c r="O114" s="691"/>
      <c r="P114" s="691"/>
      <c r="Q114" s="691"/>
      <c r="R114" s="165"/>
      <c r="S114" s="165"/>
      <c r="T114" s="165"/>
      <c r="U114" s="165"/>
      <c r="V114" s="165"/>
      <c r="W114" s="177"/>
      <c r="AD114" s="253"/>
    </row>
    <row r="115" spans="1:30" ht="14.25" customHeight="1" thickTop="1" x14ac:dyDescent="0.25">
      <c r="A115" s="544" t="s">
        <v>259</v>
      </c>
      <c r="B115" s="544"/>
      <c r="C115" s="544"/>
      <c r="D115" s="558" t="s">
        <v>240</v>
      </c>
      <c r="E115" s="544"/>
      <c r="F115" s="559"/>
      <c r="G115" s="553" t="s">
        <v>260</v>
      </c>
      <c r="H115" s="553"/>
      <c r="I115" s="553"/>
      <c r="J115" s="553"/>
      <c r="K115" s="553"/>
      <c r="L115" s="553"/>
      <c r="M115" s="553"/>
      <c r="N115" s="553"/>
      <c r="O115" s="553"/>
      <c r="P115" s="553"/>
      <c r="Q115" s="553"/>
      <c r="R115" s="546" t="s">
        <v>114</v>
      </c>
      <c r="S115" s="546"/>
      <c r="T115" s="547" t="s">
        <v>194</v>
      </c>
      <c r="U115" s="547"/>
      <c r="V115" s="547"/>
      <c r="W115" s="548"/>
      <c r="Y115" s="549" t="str">
        <f>G115</f>
        <v>Roadway Rehabilitation - Safety</v>
      </c>
      <c r="Z115" s="549"/>
      <c r="AA115" s="549"/>
      <c r="AB115" s="549"/>
      <c r="AC115" s="549"/>
      <c r="AD115" s="257">
        <v>1</v>
      </c>
    </row>
    <row r="116" spans="1:30" ht="14.25" customHeight="1" thickBot="1" x14ac:dyDescent="0.3">
      <c r="A116" s="545"/>
      <c r="B116" s="545"/>
      <c r="C116" s="545"/>
      <c r="D116" s="560"/>
      <c r="E116" s="545"/>
      <c r="F116" s="561"/>
      <c r="G116" s="550" t="s">
        <v>261</v>
      </c>
      <c r="H116" s="551"/>
      <c r="I116" s="551"/>
      <c r="J116" s="551"/>
      <c r="K116" s="551"/>
      <c r="L116" s="551"/>
      <c r="M116" s="551"/>
      <c r="N116" s="551"/>
      <c r="O116" s="551"/>
      <c r="P116" s="551"/>
      <c r="Q116" s="551"/>
      <c r="R116" s="551"/>
      <c r="S116" s="551"/>
      <c r="T116" s="551"/>
      <c r="U116" s="551"/>
      <c r="V116" s="551"/>
      <c r="W116" s="552"/>
      <c r="Y116" s="538" t="str">
        <f>G117</f>
        <v>Intersection safety modifications</v>
      </c>
      <c r="Z116" s="539"/>
      <c r="AA116" s="539"/>
      <c r="AB116" s="539"/>
      <c r="AC116" s="543"/>
      <c r="AD116" s="248">
        <v>1</v>
      </c>
    </row>
    <row r="117" spans="1:30" ht="14.25" customHeight="1" x14ac:dyDescent="0.25">
      <c r="A117" s="545"/>
      <c r="B117" s="545"/>
      <c r="C117" s="545"/>
      <c r="D117" s="560"/>
      <c r="E117" s="545"/>
      <c r="F117" s="561"/>
      <c r="G117" s="553" t="s">
        <v>262</v>
      </c>
      <c r="H117" s="553"/>
      <c r="I117" s="553"/>
      <c r="J117" s="553"/>
      <c r="K117" s="553"/>
      <c r="L117" s="553"/>
      <c r="M117" s="553"/>
      <c r="N117" s="553"/>
      <c r="O117" s="553"/>
      <c r="P117" s="553"/>
      <c r="Q117" s="553"/>
      <c r="R117" s="554" t="s">
        <v>114</v>
      </c>
      <c r="S117" s="554"/>
      <c r="T117" s="555" t="s">
        <v>194</v>
      </c>
      <c r="U117" s="555"/>
      <c r="V117" s="555"/>
      <c r="W117" s="556"/>
      <c r="Y117" s="538" t="str">
        <f>G119</f>
        <v>Intelligent Transportation Systems</v>
      </c>
      <c r="Z117" s="539"/>
      <c r="AA117" s="539"/>
      <c r="AB117" s="539"/>
      <c r="AC117" s="543"/>
      <c r="AD117" s="248">
        <v>2</v>
      </c>
    </row>
    <row r="118" spans="1:30" ht="14.25" customHeight="1" thickBot="1" x14ac:dyDescent="0.3">
      <c r="A118" s="545"/>
      <c r="B118" s="545"/>
      <c r="C118" s="545"/>
      <c r="D118" s="560"/>
      <c r="E118" s="545"/>
      <c r="F118" s="561"/>
      <c r="G118" s="550" t="s">
        <v>263</v>
      </c>
      <c r="H118" s="551"/>
      <c r="I118" s="551"/>
      <c r="J118" s="551"/>
      <c r="K118" s="551"/>
      <c r="L118" s="551"/>
      <c r="M118" s="551"/>
      <c r="N118" s="551"/>
      <c r="O118" s="551"/>
      <c r="P118" s="551"/>
      <c r="Q118" s="551"/>
      <c r="R118" s="551"/>
      <c r="S118" s="551"/>
      <c r="T118" s="551"/>
      <c r="U118" s="551"/>
      <c r="V118" s="551"/>
      <c r="W118" s="552"/>
      <c r="Y118" s="538" t="str">
        <f>G121</f>
        <v>Pavement rehabilitation or reconstruction</v>
      </c>
      <c r="Z118" s="539"/>
      <c r="AA118" s="539"/>
      <c r="AB118" s="539"/>
      <c r="AC118" s="543"/>
      <c r="AD118" s="248">
        <v>2</v>
      </c>
    </row>
    <row r="119" spans="1:30" ht="14.25" customHeight="1" x14ac:dyDescent="0.25">
      <c r="A119" s="545"/>
      <c r="B119" s="545"/>
      <c r="C119" s="545"/>
      <c r="D119" s="560"/>
      <c r="E119" s="545"/>
      <c r="F119" s="561"/>
      <c r="G119" s="557" t="s">
        <v>264</v>
      </c>
      <c r="H119" s="557"/>
      <c r="I119" s="557"/>
      <c r="J119" s="557"/>
      <c r="K119" s="557"/>
      <c r="L119" s="557"/>
      <c r="M119" s="557"/>
      <c r="N119" s="557"/>
      <c r="O119" s="557"/>
      <c r="P119" s="557"/>
      <c r="Q119" s="557"/>
      <c r="R119" s="720"/>
      <c r="S119" s="720"/>
      <c r="T119" s="721"/>
      <c r="U119" s="721"/>
      <c r="V119" s="721"/>
      <c r="W119" s="722"/>
      <c r="Y119" s="538" t="str">
        <f>G123</f>
        <v>Railway-highway grade crossings</v>
      </c>
      <c r="Z119" s="539"/>
      <c r="AA119" s="539"/>
      <c r="AB119" s="539"/>
      <c r="AC119" s="543"/>
      <c r="AD119" s="248">
        <v>2</v>
      </c>
    </row>
    <row r="120" spans="1:30" ht="14.25" customHeight="1" thickBot="1" x14ac:dyDescent="0.3">
      <c r="A120" s="545"/>
      <c r="B120" s="545"/>
      <c r="C120" s="545"/>
      <c r="D120" s="560"/>
      <c r="E120" s="545"/>
      <c r="F120" s="561"/>
      <c r="G120" s="562" t="s">
        <v>265</v>
      </c>
      <c r="H120" s="563"/>
      <c r="I120" s="563"/>
      <c r="J120" s="563"/>
      <c r="K120" s="563"/>
      <c r="L120" s="563"/>
      <c r="M120" s="563"/>
      <c r="N120" s="563"/>
      <c r="O120" s="563"/>
      <c r="P120" s="563"/>
      <c r="Q120" s="563"/>
      <c r="R120" s="563"/>
      <c r="S120" s="563"/>
      <c r="T120" s="563"/>
      <c r="U120" s="563"/>
      <c r="V120" s="563"/>
      <c r="W120" s="564"/>
      <c r="Y120" s="538" t="str">
        <f>G125</f>
        <v>Intersection congestion modifications</v>
      </c>
      <c r="Z120" s="539"/>
      <c r="AA120" s="539"/>
      <c r="AB120" s="539"/>
      <c r="AC120" s="543"/>
      <c r="AD120" s="248">
        <v>2</v>
      </c>
    </row>
    <row r="121" spans="1:30" ht="14.25" customHeight="1" x14ac:dyDescent="0.25">
      <c r="A121" s="545"/>
      <c r="B121" s="545"/>
      <c r="C121" s="545"/>
      <c r="D121" s="560"/>
      <c r="E121" s="545"/>
      <c r="F121" s="561"/>
      <c r="G121" s="553" t="s">
        <v>266</v>
      </c>
      <c r="H121" s="553"/>
      <c r="I121" s="553"/>
      <c r="J121" s="553"/>
      <c r="K121" s="553"/>
      <c r="L121" s="553"/>
      <c r="M121" s="553"/>
      <c r="N121" s="553"/>
      <c r="O121" s="553"/>
      <c r="P121" s="553"/>
      <c r="Q121" s="553"/>
      <c r="R121" s="554" t="s">
        <v>238</v>
      </c>
      <c r="S121" s="554"/>
      <c r="T121" s="555" t="s">
        <v>183</v>
      </c>
      <c r="U121" s="555"/>
      <c r="V121" s="555"/>
      <c r="W121" s="556"/>
      <c r="Y121" s="538" t="str">
        <f>G127</f>
        <v>Traffic monitoring / management / control</v>
      </c>
      <c r="Z121" s="539"/>
      <c r="AA121" s="539"/>
      <c r="AB121" s="539"/>
      <c r="AC121" s="543"/>
      <c r="AD121" s="248">
        <v>2</v>
      </c>
    </row>
    <row r="122" spans="1:30" ht="14.25" customHeight="1" thickBot="1" x14ac:dyDescent="0.3">
      <c r="A122" s="545"/>
      <c r="B122" s="545"/>
      <c r="C122" s="545"/>
      <c r="D122" s="560"/>
      <c r="E122" s="545"/>
      <c r="F122" s="561"/>
      <c r="G122" s="550" t="s">
        <v>267</v>
      </c>
      <c r="H122" s="551"/>
      <c r="I122" s="551"/>
      <c r="J122" s="551"/>
      <c r="K122" s="551"/>
      <c r="L122" s="551"/>
      <c r="M122" s="551"/>
      <c r="N122" s="551"/>
      <c r="O122" s="551"/>
      <c r="P122" s="551"/>
      <c r="Q122" s="551"/>
      <c r="R122" s="551"/>
      <c r="S122" s="551"/>
      <c r="T122" s="551"/>
      <c r="U122" s="551"/>
      <c r="V122" s="551"/>
      <c r="W122" s="552"/>
      <c r="Y122" s="538" t="str">
        <f>G129</f>
        <v>Bridge replacement, rehabilitation or reconstruction</v>
      </c>
      <c r="Z122" s="539"/>
      <c r="AA122" s="539"/>
      <c r="AB122" s="539"/>
      <c r="AC122" s="543"/>
      <c r="AD122" s="248">
        <v>2</v>
      </c>
    </row>
    <row r="123" spans="1:30" ht="14.25" customHeight="1" x14ac:dyDescent="0.25">
      <c r="A123" s="545"/>
      <c r="B123" s="545"/>
      <c r="C123" s="545"/>
      <c r="D123" s="560"/>
      <c r="E123" s="545"/>
      <c r="F123" s="561"/>
      <c r="G123" s="553" t="s">
        <v>268</v>
      </c>
      <c r="H123" s="553"/>
      <c r="I123" s="553"/>
      <c r="J123" s="553"/>
      <c r="K123" s="553"/>
      <c r="L123" s="553"/>
      <c r="M123" s="553"/>
      <c r="N123" s="553"/>
      <c r="O123" s="553"/>
      <c r="P123" s="553"/>
      <c r="Q123" s="553"/>
      <c r="R123" s="554" t="s">
        <v>114</v>
      </c>
      <c r="S123" s="554"/>
      <c r="T123" s="555" t="s">
        <v>194</v>
      </c>
      <c r="U123" s="555"/>
      <c r="V123" s="555"/>
      <c r="W123" s="556"/>
      <c r="Y123" s="538" t="str">
        <f>G131</f>
        <v>Emergency communications equipment / priority control systems</v>
      </c>
      <c r="Z123" s="539"/>
      <c r="AA123" s="539"/>
      <c r="AB123" s="539"/>
      <c r="AC123" s="543"/>
      <c r="AD123" s="248">
        <v>2</v>
      </c>
    </row>
    <row r="124" spans="1:30" ht="14.25" customHeight="1" thickBot="1" x14ac:dyDescent="0.3">
      <c r="A124" s="545"/>
      <c r="B124" s="545"/>
      <c r="C124" s="545"/>
      <c r="D124" s="560"/>
      <c r="E124" s="545"/>
      <c r="F124" s="561"/>
      <c r="G124" s="550" t="s">
        <v>269</v>
      </c>
      <c r="H124" s="551"/>
      <c r="I124" s="551"/>
      <c r="J124" s="551"/>
      <c r="K124" s="551"/>
      <c r="L124" s="551"/>
      <c r="M124" s="551"/>
      <c r="N124" s="551"/>
      <c r="O124" s="551"/>
      <c r="P124" s="551"/>
      <c r="Q124" s="551"/>
      <c r="R124" s="551"/>
      <c r="S124" s="551"/>
      <c r="T124" s="551"/>
      <c r="U124" s="551"/>
      <c r="V124" s="551"/>
      <c r="W124" s="552"/>
      <c r="Y124" s="538" t="str">
        <f>G133</f>
        <v>Travel demand management strategies / programs</v>
      </c>
      <c r="Z124" s="539"/>
      <c r="AA124" s="539"/>
      <c r="AB124" s="539"/>
      <c r="AC124" s="543"/>
      <c r="AD124" s="248">
        <v>2</v>
      </c>
    </row>
    <row r="125" spans="1:30" ht="14.25" customHeight="1" x14ac:dyDescent="0.25">
      <c r="A125" s="545"/>
      <c r="B125" s="545"/>
      <c r="C125" s="545"/>
      <c r="D125" s="560"/>
      <c r="E125" s="545"/>
      <c r="F125" s="561"/>
      <c r="G125" s="553" t="s">
        <v>270</v>
      </c>
      <c r="H125" s="553"/>
      <c r="I125" s="553"/>
      <c r="J125" s="553"/>
      <c r="K125" s="553"/>
      <c r="L125" s="553"/>
      <c r="M125" s="553"/>
      <c r="N125" s="553"/>
      <c r="O125" s="553"/>
      <c r="P125" s="553"/>
      <c r="Q125" s="553"/>
      <c r="R125" s="554" t="s">
        <v>113</v>
      </c>
      <c r="S125" s="554"/>
      <c r="T125" s="555" t="s">
        <v>170</v>
      </c>
      <c r="U125" s="555"/>
      <c r="V125" s="555"/>
      <c r="W125" s="556"/>
      <c r="Y125" s="538" t="str">
        <f>G135</f>
        <v>Traffic Signal moderization</v>
      </c>
      <c r="Z125" s="539"/>
      <c r="AA125" s="539"/>
      <c r="AB125" s="539"/>
      <c r="AC125" s="543"/>
      <c r="AD125" s="248">
        <v>2</v>
      </c>
    </row>
    <row r="126" spans="1:30" ht="14.25" customHeight="1" thickBot="1" x14ac:dyDescent="0.3">
      <c r="A126" s="545"/>
      <c r="B126" s="545"/>
      <c r="C126" s="545"/>
      <c r="D126" s="560"/>
      <c r="E126" s="545"/>
      <c r="F126" s="561"/>
      <c r="G126" s="550" t="s">
        <v>271</v>
      </c>
      <c r="H126" s="551"/>
      <c r="I126" s="551"/>
      <c r="J126" s="551"/>
      <c r="K126" s="551"/>
      <c r="L126" s="551"/>
      <c r="M126" s="551"/>
      <c r="N126" s="551"/>
      <c r="O126" s="551"/>
      <c r="P126" s="551"/>
      <c r="Q126" s="551"/>
      <c r="R126" s="551"/>
      <c r="S126" s="551"/>
      <c r="T126" s="551"/>
      <c r="U126" s="551"/>
      <c r="V126" s="551"/>
      <c r="W126" s="552"/>
      <c r="Y126" s="635" t="str">
        <f>G137</f>
        <v>Safety devices/control, rumbles, skid resist., or remove obstacles at crash loc.</v>
      </c>
      <c r="Z126" s="636"/>
      <c r="AA126" s="636"/>
      <c r="AB126" s="636"/>
      <c r="AC126" s="637"/>
      <c r="AD126" s="248">
        <v>1</v>
      </c>
    </row>
    <row r="127" spans="1:30" ht="14.25" customHeight="1" x14ac:dyDescent="0.25">
      <c r="A127" s="545"/>
      <c r="B127" s="545"/>
      <c r="C127" s="545"/>
      <c r="D127" s="560"/>
      <c r="E127" s="545"/>
      <c r="F127" s="561"/>
      <c r="G127" s="553" t="s">
        <v>272</v>
      </c>
      <c r="H127" s="553"/>
      <c r="I127" s="553"/>
      <c r="J127" s="553"/>
      <c r="K127" s="553"/>
      <c r="L127" s="553"/>
      <c r="M127" s="553"/>
      <c r="N127" s="553"/>
      <c r="O127" s="553"/>
      <c r="P127" s="553"/>
      <c r="Q127" s="553"/>
      <c r="R127" s="629"/>
      <c r="S127" s="629"/>
      <c r="T127" s="630"/>
      <c r="U127" s="630"/>
      <c r="V127" s="630"/>
      <c r="W127" s="631"/>
      <c r="Y127" s="538" t="str">
        <f>G139</f>
        <v>Construction and operational modifications on high-risk rural roads</v>
      </c>
      <c r="Z127" s="539"/>
      <c r="AA127" s="539"/>
      <c r="AB127" s="539"/>
      <c r="AC127" s="543"/>
      <c r="AD127" s="248">
        <v>3</v>
      </c>
    </row>
    <row r="128" spans="1:30" ht="14.25" customHeight="1" thickBot="1" x14ac:dyDescent="0.3">
      <c r="A128" s="545"/>
      <c r="B128" s="545"/>
      <c r="C128" s="545"/>
      <c r="D128" s="560"/>
      <c r="E128" s="545"/>
      <c r="F128" s="561"/>
      <c r="G128" s="550" t="s">
        <v>273</v>
      </c>
      <c r="H128" s="551"/>
      <c r="I128" s="551"/>
      <c r="J128" s="551"/>
      <c r="K128" s="551"/>
      <c r="L128" s="551"/>
      <c r="M128" s="551"/>
      <c r="N128" s="551"/>
      <c r="O128" s="551"/>
      <c r="P128" s="551"/>
      <c r="Q128" s="551"/>
      <c r="R128" s="551"/>
      <c r="S128" s="551"/>
      <c r="T128" s="551"/>
      <c r="U128" s="551"/>
      <c r="V128" s="551"/>
      <c r="W128" s="552"/>
      <c r="Y128" s="538" t="str">
        <f>G141</f>
        <v>Highway signs for retroreflectivity</v>
      </c>
      <c r="Z128" s="539"/>
      <c r="AA128" s="539"/>
      <c r="AB128" s="539"/>
      <c r="AC128" s="543"/>
      <c r="AD128" s="248">
        <v>1</v>
      </c>
    </row>
    <row r="129" spans="1:30" ht="14.25" customHeight="1" x14ac:dyDescent="0.25">
      <c r="A129" s="545"/>
      <c r="B129" s="545"/>
      <c r="C129" s="545"/>
      <c r="D129" s="560"/>
      <c r="E129" s="545"/>
      <c r="F129" s="561"/>
      <c r="G129" s="553" t="s">
        <v>274</v>
      </c>
      <c r="H129" s="553"/>
      <c r="I129" s="553"/>
      <c r="J129" s="553"/>
      <c r="K129" s="553"/>
      <c r="L129" s="553"/>
      <c r="M129" s="553"/>
      <c r="N129" s="553"/>
      <c r="O129" s="553"/>
      <c r="P129" s="553"/>
      <c r="Q129" s="553"/>
      <c r="R129" s="554" t="s">
        <v>238</v>
      </c>
      <c r="S129" s="554"/>
      <c r="T129" s="555" t="s">
        <v>183</v>
      </c>
      <c r="U129" s="555"/>
      <c r="V129" s="555"/>
      <c r="W129" s="556"/>
      <c r="Y129" s="538" t="str">
        <f>G143</f>
        <v>Pavement and shoulder widening to remedy unsafe conditions</v>
      </c>
      <c r="Z129" s="539"/>
      <c r="AA129" s="539"/>
      <c r="AB129" s="539"/>
      <c r="AC129" s="543"/>
      <c r="AD129" s="248">
        <v>1</v>
      </c>
    </row>
    <row r="130" spans="1:30" ht="14.25" customHeight="1" thickBot="1" x14ac:dyDescent="0.3">
      <c r="A130" s="545"/>
      <c r="B130" s="545"/>
      <c r="C130" s="545"/>
      <c r="D130" s="560"/>
      <c r="E130" s="545"/>
      <c r="F130" s="561"/>
      <c r="G130" s="562" t="s">
        <v>275</v>
      </c>
      <c r="H130" s="563"/>
      <c r="I130" s="563"/>
      <c r="J130" s="563"/>
      <c r="K130" s="563"/>
      <c r="L130" s="563"/>
      <c r="M130" s="563"/>
      <c r="N130" s="563"/>
      <c r="O130" s="563"/>
      <c r="P130" s="563"/>
      <c r="Q130" s="563"/>
      <c r="R130" s="563"/>
      <c r="S130" s="563"/>
      <c r="T130" s="563"/>
      <c r="U130" s="563"/>
      <c r="V130" s="563"/>
      <c r="W130" s="564"/>
      <c r="Y130" s="538" t="str">
        <f>G145</f>
        <v>Fringe and corridor parking facilities / programs</v>
      </c>
      <c r="Z130" s="539"/>
      <c r="AA130" s="539"/>
      <c r="AB130" s="539"/>
      <c r="AC130" s="543"/>
      <c r="AD130" s="248">
        <v>3</v>
      </c>
    </row>
    <row r="131" spans="1:30" ht="14.25" customHeight="1" x14ac:dyDescent="0.25">
      <c r="A131" s="545"/>
      <c r="B131" s="545"/>
      <c r="C131" s="545"/>
      <c r="D131" s="560"/>
      <c r="E131" s="545"/>
      <c r="F131" s="561"/>
      <c r="G131" s="557" t="s">
        <v>276</v>
      </c>
      <c r="H131" s="557"/>
      <c r="I131" s="557"/>
      <c r="J131" s="557"/>
      <c r="K131" s="557"/>
      <c r="L131" s="557"/>
      <c r="M131" s="557"/>
      <c r="N131" s="557"/>
      <c r="O131" s="557"/>
      <c r="P131" s="557"/>
      <c r="Q131" s="557"/>
      <c r="R131" s="723"/>
      <c r="S131" s="723"/>
      <c r="T131" s="724"/>
      <c r="U131" s="724"/>
      <c r="V131" s="724"/>
      <c r="W131" s="725"/>
      <c r="Y131" s="116" t="str">
        <f>G147</f>
        <v>Conduct model traffic enforcement activity at rail/highway crossing</v>
      </c>
      <c r="Z131" s="116"/>
      <c r="AA131" s="116"/>
      <c r="AB131" s="116"/>
      <c r="AC131" s="116"/>
      <c r="AD131" s="248">
        <v>3</v>
      </c>
    </row>
    <row r="132" spans="1:30" ht="14.25" customHeight="1" thickBot="1" x14ac:dyDescent="0.3">
      <c r="A132" s="545"/>
      <c r="B132" s="545"/>
      <c r="C132" s="545"/>
      <c r="D132" s="560"/>
      <c r="E132" s="545"/>
      <c r="F132" s="561"/>
      <c r="G132" s="562" t="s">
        <v>277</v>
      </c>
      <c r="H132" s="563"/>
      <c r="I132" s="563"/>
      <c r="J132" s="563"/>
      <c r="K132" s="563"/>
      <c r="L132" s="563"/>
      <c r="M132" s="563"/>
      <c r="N132" s="563"/>
      <c r="O132" s="563"/>
      <c r="P132" s="563"/>
      <c r="Q132" s="563"/>
      <c r="R132" s="563"/>
      <c r="S132" s="563"/>
      <c r="T132" s="563"/>
      <c r="U132" s="563"/>
      <c r="V132" s="563"/>
      <c r="W132" s="564"/>
      <c r="Y132" s="164"/>
      <c r="Z132" s="164"/>
      <c r="AA132" s="164"/>
      <c r="AB132" s="164"/>
      <c r="AC132" s="164"/>
      <c r="AD132" s="248"/>
    </row>
    <row r="133" spans="1:30" ht="14.25" customHeight="1" x14ac:dyDescent="0.25">
      <c r="A133" s="545"/>
      <c r="B133" s="545"/>
      <c r="C133" s="545"/>
      <c r="D133" s="560"/>
      <c r="E133" s="545"/>
      <c r="F133" s="561"/>
      <c r="G133" s="557" t="s">
        <v>278</v>
      </c>
      <c r="H133" s="557"/>
      <c r="I133" s="557"/>
      <c r="J133" s="557"/>
      <c r="K133" s="557"/>
      <c r="L133" s="557"/>
      <c r="M133" s="557"/>
      <c r="N133" s="557"/>
      <c r="O133" s="557"/>
      <c r="P133" s="557"/>
      <c r="Q133" s="557"/>
      <c r="R133" s="723"/>
      <c r="S133" s="723"/>
      <c r="T133" s="724"/>
      <c r="U133" s="724"/>
      <c r="V133" s="724"/>
      <c r="W133" s="725"/>
      <c r="Y133" s="164"/>
      <c r="Z133" s="164"/>
      <c r="AA133" s="164"/>
      <c r="AB133" s="164"/>
      <c r="AC133" s="164"/>
      <c r="AD133" s="248"/>
    </row>
    <row r="134" spans="1:30" ht="14.25" customHeight="1" thickBot="1" x14ac:dyDescent="0.3">
      <c r="A134" s="545"/>
      <c r="B134" s="545"/>
      <c r="C134" s="545"/>
      <c r="D134" s="560"/>
      <c r="E134" s="545"/>
      <c r="F134" s="561"/>
      <c r="G134" s="562" t="s">
        <v>279</v>
      </c>
      <c r="H134" s="563"/>
      <c r="I134" s="563"/>
      <c r="J134" s="563"/>
      <c r="K134" s="563"/>
      <c r="L134" s="563"/>
      <c r="M134" s="563"/>
      <c r="N134" s="563"/>
      <c r="O134" s="563"/>
      <c r="P134" s="563"/>
      <c r="Q134" s="563"/>
      <c r="R134" s="563"/>
      <c r="S134" s="563"/>
      <c r="T134" s="563"/>
      <c r="U134" s="563"/>
      <c r="V134" s="563"/>
      <c r="W134" s="564"/>
      <c r="Y134" s="166"/>
      <c r="AD134" s="258"/>
    </row>
    <row r="135" spans="1:30" ht="14.25" customHeight="1" x14ac:dyDescent="0.25">
      <c r="A135" s="545"/>
      <c r="B135" s="545"/>
      <c r="C135" s="545"/>
      <c r="D135" s="560"/>
      <c r="E135" s="545"/>
      <c r="F135" s="561"/>
      <c r="G135" s="557" t="s">
        <v>280</v>
      </c>
      <c r="H135" s="557"/>
      <c r="I135" s="557"/>
      <c r="J135" s="557"/>
      <c r="K135" s="557"/>
      <c r="L135" s="557"/>
      <c r="M135" s="557"/>
      <c r="N135" s="557"/>
      <c r="O135" s="557"/>
      <c r="P135" s="557"/>
      <c r="Q135" s="557"/>
      <c r="R135" s="726" t="s">
        <v>205</v>
      </c>
      <c r="S135" s="726"/>
      <c r="T135" s="724"/>
      <c r="U135" s="724"/>
      <c r="V135" s="724"/>
      <c r="W135" s="725"/>
      <c r="AD135" s="253"/>
    </row>
    <row r="136" spans="1:30" ht="14.25" customHeight="1" thickBot="1" x14ac:dyDescent="0.3">
      <c r="A136" s="545"/>
      <c r="B136" s="545"/>
      <c r="C136" s="545"/>
      <c r="D136" s="560"/>
      <c r="E136" s="545"/>
      <c r="F136" s="561"/>
      <c r="G136" s="562" t="s">
        <v>281</v>
      </c>
      <c r="H136" s="563"/>
      <c r="I136" s="563"/>
      <c r="J136" s="563"/>
      <c r="K136" s="563"/>
      <c r="L136" s="563"/>
      <c r="M136" s="563"/>
      <c r="N136" s="563"/>
      <c r="O136" s="563"/>
      <c r="P136" s="563"/>
      <c r="Q136" s="563"/>
      <c r="R136" s="563"/>
      <c r="S136" s="563"/>
      <c r="T136" s="563"/>
      <c r="U136" s="563"/>
      <c r="V136" s="563"/>
      <c r="W136" s="564"/>
      <c r="AD136" s="253"/>
    </row>
    <row r="137" spans="1:30" ht="14.25" customHeight="1" x14ac:dyDescent="0.25">
      <c r="A137" s="545"/>
      <c r="B137" s="545"/>
      <c r="C137" s="545"/>
      <c r="D137" s="560"/>
      <c r="E137" s="545"/>
      <c r="F137" s="561"/>
      <c r="G137" s="727" t="s">
        <v>282</v>
      </c>
      <c r="H137" s="727"/>
      <c r="I137" s="727"/>
      <c r="J137" s="727"/>
      <c r="K137" s="727"/>
      <c r="L137" s="727"/>
      <c r="M137" s="727"/>
      <c r="N137" s="727"/>
      <c r="O137" s="727"/>
      <c r="P137" s="727"/>
      <c r="Q137" s="727"/>
      <c r="R137" s="723"/>
      <c r="S137" s="723"/>
      <c r="T137" s="724"/>
      <c r="U137" s="724"/>
      <c r="V137" s="724"/>
      <c r="W137" s="725"/>
      <c r="AD137" s="253"/>
    </row>
    <row r="138" spans="1:30" ht="14.25" customHeight="1" thickBot="1" x14ac:dyDescent="0.3">
      <c r="A138" s="545"/>
      <c r="B138" s="545"/>
      <c r="C138" s="545"/>
      <c r="D138" s="560"/>
      <c r="E138" s="545"/>
      <c r="F138" s="561"/>
      <c r="G138" s="562" t="s">
        <v>283</v>
      </c>
      <c r="H138" s="563"/>
      <c r="I138" s="563"/>
      <c r="J138" s="563"/>
      <c r="K138" s="563"/>
      <c r="L138" s="563"/>
      <c r="M138" s="563"/>
      <c r="N138" s="563"/>
      <c r="O138" s="563"/>
      <c r="P138" s="563"/>
      <c r="Q138" s="563"/>
      <c r="R138" s="563"/>
      <c r="S138" s="563"/>
      <c r="T138" s="563"/>
      <c r="U138" s="563"/>
      <c r="V138" s="563"/>
      <c r="W138" s="564"/>
      <c r="AD138" s="253"/>
    </row>
    <row r="139" spans="1:30" ht="14.25" customHeight="1" x14ac:dyDescent="0.25">
      <c r="A139" s="545"/>
      <c r="B139" s="545"/>
      <c r="C139" s="545"/>
      <c r="D139" s="560"/>
      <c r="E139" s="545"/>
      <c r="F139" s="561"/>
      <c r="G139" s="557" t="s">
        <v>284</v>
      </c>
      <c r="H139" s="557"/>
      <c r="I139" s="557"/>
      <c r="J139" s="557"/>
      <c r="K139" s="557"/>
      <c r="L139" s="557"/>
      <c r="M139" s="557"/>
      <c r="N139" s="557"/>
      <c r="O139" s="557"/>
      <c r="P139" s="557"/>
      <c r="Q139" s="557"/>
      <c r="R139" s="723"/>
      <c r="S139" s="723"/>
      <c r="T139" s="724"/>
      <c r="U139" s="724"/>
      <c r="V139" s="724"/>
      <c r="W139" s="725"/>
      <c r="AD139" s="253"/>
    </row>
    <row r="140" spans="1:30" ht="14.25" customHeight="1" thickBot="1" x14ac:dyDescent="0.3">
      <c r="A140" s="545"/>
      <c r="B140" s="545"/>
      <c r="C140" s="545"/>
      <c r="D140" s="560"/>
      <c r="E140" s="545"/>
      <c r="F140" s="561"/>
      <c r="G140" s="562" t="s">
        <v>285</v>
      </c>
      <c r="H140" s="563"/>
      <c r="I140" s="563"/>
      <c r="J140" s="563"/>
      <c r="K140" s="563"/>
      <c r="L140" s="563"/>
      <c r="M140" s="563"/>
      <c r="N140" s="563"/>
      <c r="O140" s="563"/>
      <c r="P140" s="563"/>
      <c r="Q140" s="563"/>
      <c r="R140" s="563"/>
      <c r="S140" s="563"/>
      <c r="T140" s="563"/>
      <c r="U140" s="563"/>
      <c r="V140" s="563"/>
      <c r="W140" s="564"/>
      <c r="AD140" s="253"/>
    </row>
    <row r="141" spans="1:30" ht="14.25" customHeight="1" x14ac:dyDescent="0.25">
      <c r="A141" s="545"/>
      <c r="B141" s="545"/>
      <c r="C141" s="545"/>
      <c r="D141" s="560"/>
      <c r="E141" s="545"/>
      <c r="F141" s="561"/>
      <c r="G141" s="557" t="s">
        <v>286</v>
      </c>
      <c r="H141" s="557"/>
      <c r="I141" s="557"/>
      <c r="J141" s="557"/>
      <c r="K141" s="557"/>
      <c r="L141" s="557"/>
      <c r="M141" s="557"/>
      <c r="N141" s="557"/>
      <c r="O141" s="557"/>
      <c r="P141" s="557"/>
      <c r="Q141" s="557"/>
      <c r="R141" s="723"/>
      <c r="S141" s="723"/>
      <c r="T141" s="724"/>
      <c r="U141" s="724"/>
      <c r="V141" s="724"/>
      <c r="W141" s="725"/>
      <c r="AD141" s="253"/>
    </row>
    <row r="142" spans="1:30" ht="14.25" customHeight="1" thickBot="1" x14ac:dyDescent="0.3">
      <c r="A142" s="545"/>
      <c r="B142" s="545"/>
      <c r="C142" s="545"/>
      <c r="D142" s="560"/>
      <c r="E142" s="545"/>
      <c r="F142" s="561"/>
      <c r="G142" s="562" t="s">
        <v>287</v>
      </c>
      <c r="H142" s="563"/>
      <c r="I142" s="563"/>
      <c r="J142" s="563"/>
      <c r="K142" s="563"/>
      <c r="L142" s="563"/>
      <c r="M142" s="563"/>
      <c r="N142" s="563"/>
      <c r="O142" s="563"/>
      <c r="P142" s="563"/>
      <c r="Q142" s="563"/>
      <c r="R142" s="563"/>
      <c r="S142" s="563"/>
      <c r="T142" s="563"/>
      <c r="U142" s="563"/>
      <c r="V142" s="563"/>
      <c r="W142" s="564"/>
      <c r="AD142" s="253"/>
    </row>
    <row r="143" spans="1:30" ht="14.25" customHeight="1" x14ac:dyDescent="0.25">
      <c r="A143" s="545"/>
      <c r="B143" s="545"/>
      <c r="C143" s="545"/>
      <c r="D143" s="560"/>
      <c r="E143" s="545"/>
      <c r="F143" s="561"/>
      <c r="G143" s="557" t="s">
        <v>288</v>
      </c>
      <c r="H143" s="557"/>
      <c r="I143" s="557"/>
      <c r="J143" s="557"/>
      <c r="K143" s="557"/>
      <c r="L143" s="557"/>
      <c r="M143" s="557"/>
      <c r="N143" s="557"/>
      <c r="O143" s="557"/>
      <c r="P143" s="557"/>
      <c r="Q143" s="557"/>
      <c r="R143" s="723"/>
      <c r="S143" s="723"/>
      <c r="T143" s="724"/>
      <c r="U143" s="724"/>
      <c r="V143" s="724"/>
      <c r="W143" s="725"/>
      <c r="AD143" s="253"/>
    </row>
    <row r="144" spans="1:30" ht="14.25" customHeight="1" thickBot="1" x14ac:dyDescent="0.3">
      <c r="A144" s="545"/>
      <c r="B144" s="545"/>
      <c r="C144" s="545"/>
      <c r="D144" s="560"/>
      <c r="E144" s="545"/>
      <c r="F144" s="561"/>
      <c r="G144" s="562" t="s">
        <v>289</v>
      </c>
      <c r="H144" s="563"/>
      <c r="I144" s="563"/>
      <c r="J144" s="563"/>
      <c r="K144" s="563"/>
      <c r="L144" s="563"/>
      <c r="M144" s="563"/>
      <c r="N144" s="563"/>
      <c r="O144" s="563"/>
      <c r="P144" s="563"/>
      <c r="Q144" s="563"/>
      <c r="R144" s="563"/>
      <c r="S144" s="563"/>
      <c r="T144" s="563"/>
      <c r="U144" s="563"/>
      <c r="V144" s="563"/>
      <c r="W144" s="564"/>
      <c r="AD144" s="253"/>
    </row>
    <row r="145" spans="1:30" ht="14.25" customHeight="1" x14ac:dyDescent="0.25">
      <c r="A145" s="545"/>
      <c r="B145" s="545"/>
      <c r="C145" s="545"/>
      <c r="D145" s="560"/>
      <c r="E145" s="545"/>
      <c r="F145" s="561"/>
      <c r="G145" s="557" t="s">
        <v>290</v>
      </c>
      <c r="H145" s="557"/>
      <c r="I145" s="557"/>
      <c r="J145" s="557"/>
      <c r="K145" s="557"/>
      <c r="L145" s="557"/>
      <c r="M145" s="557"/>
      <c r="N145" s="557"/>
      <c r="O145" s="557"/>
      <c r="P145" s="557"/>
      <c r="Q145" s="557"/>
      <c r="R145" s="723"/>
      <c r="S145" s="723"/>
      <c r="T145" s="724"/>
      <c r="U145" s="724"/>
      <c r="V145" s="724"/>
      <c r="W145" s="725"/>
      <c r="AD145" s="253"/>
    </row>
    <row r="146" spans="1:30" ht="14.25" customHeight="1" thickBot="1" x14ac:dyDescent="0.3">
      <c r="A146" s="545"/>
      <c r="B146" s="545"/>
      <c r="C146" s="545"/>
      <c r="D146" s="560"/>
      <c r="E146" s="545"/>
      <c r="F146" s="561"/>
      <c r="G146" s="562" t="s">
        <v>291</v>
      </c>
      <c r="H146" s="563"/>
      <c r="I146" s="563"/>
      <c r="J146" s="563"/>
      <c r="K146" s="563"/>
      <c r="L146" s="563"/>
      <c r="M146" s="563"/>
      <c r="N146" s="563"/>
      <c r="O146" s="563"/>
      <c r="P146" s="563"/>
      <c r="Q146" s="563"/>
      <c r="R146" s="563"/>
      <c r="S146" s="563"/>
      <c r="T146" s="563"/>
      <c r="U146" s="563"/>
      <c r="V146" s="563"/>
      <c r="W146" s="564"/>
      <c r="AD146" s="253"/>
    </row>
    <row r="147" spans="1:30" ht="14.25" customHeight="1" x14ac:dyDescent="0.25">
      <c r="A147" s="545"/>
      <c r="B147" s="545"/>
      <c r="C147" s="545"/>
      <c r="D147" s="560"/>
      <c r="E147" s="545"/>
      <c r="F147" s="561"/>
      <c r="G147" s="557" t="s">
        <v>292</v>
      </c>
      <c r="H147" s="557"/>
      <c r="I147" s="557"/>
      <c r="J147" s="557"/>
      <c r="K147" s="557"/>
      <c r="L147" s="557"/>
      <c r="M147" s="557"/>
      <c r="N147" s="557"/>
      <c r="O147" s="557"/>
      <c r="P147" s="557"/>
      <c r="Q147" s="557"/>
      <c r="R147" s="723"/>
      <c r="S147" s="723"/>
      <c r="T147" s="724"/>
      <c r="U147" s="724"/>
      <c r="V147" s="724"/>
      <c r="W147" s="725"/>
      <c r="AD147" s="253"/>
    </row>
    <row r="148" spans="1:30" ht="14.25" customHeight="1" thickBot="1" x14ac:dyDescent="0.3">
      <c r="A148" s="545"/>
      <c r="B148" s="545"/>
      <c r="C148" s="545"/>
      <c r="D148" s="560"/>
      <c r="E148" s="545"/>
      <c r="F148" s="561"/>
      <c r="G148" s="562" t="s">
        <v>293</v>
      </c>
      <c r="H148" s="563"/>
      <c r="I148" s="563"/>
      <c r="J148" s="563"/>
      <c r="K148" s="563"/>
      <c r="L148" s="563"/>
      <c r="M148" s="563"/>
      <c r="N148" s="563"/>
      <c r="O148" s="563"/>
      <c r="P148" s="563"/>
      <c r="Q148" s="563"/>
      <c r="R148" s="563"/>
      <c r="S148" s="563"/>
      <c r="T148" s="563"/>
      <c r="U148" s="563"/>
      <c r="V148" s="563"/>
      <c r="W148" s="564"/>
      <c r="AD148" s="253"/>
    </row>
    <row r="149" spans="1:30" ht="15" customHeight="1" thickTop="1" thickBot="1" x14ac:dyDescent="0.3">
      <c r="A149" s="728" t="s">
        <v>294</v>
      </c>
      <c r="B149" s="728"/>
      <c r="C149" s="728"/>
      <c r="D149" s="728"/>
      <c r="E149" s="728"/>
      <c r="F149" s="728"/>
      <c r="G149" s="728"/>
      <c r="H149" s="728"/>
      <c r="I149" s="728"/>
      <c r="J149" s="728"/>
      <c r="K149" s="728"/>
      <c r="L149" s="728"/>
      <c r="M149" s="728"/>
      <c r="N149" s="728"/>
      <c r="O149" s="728"/>
      <c r="P149" s="728"/>
      <c r="Q149" s="728"/>
      <c r="R149" s="728"/>
      <c r="S149" s="728"/>
      <c r="T149" s="728"/>
      <c r="U149" s="728"/>
      <c r="V149" s="728"/>
      <c r="W149" s="728"/>
      <c r="AD149" s="253"/>
    </row>
    <row r="150" spans="1:30" s="1" customFormat="1" ht="14.25" customHeight="1" thickTop="1" x14ac:dyDescent="0.35">
      <c r="A150" s="648" t="s">
        <v>295</v>
      </c>
      <c r="B150" s="648"/>
      <c r="C150" s="649"/>
      <c r="D150" s="647" t="s">
        <v>230</v>
      </c>
      <c r="E150" s="648"/>
      <c r="F150" s="649"/>
      <c r="G150" s="707" t="s">
        <v>296</v>
      </c>
      <c r="H150" s="708"/>
      <c r="I150" s="708"/>
      <c r="J150" s="708"/>
      <c r="K150" s="708"/>
      <c r="L150" s="708"/>
      <c r="M150" s="708"/>
      <c r="N150" s="708"/>
      <c r="O150" s="708"/>
      <c r="P150" s="708"/>
      <c r="Q150" s="709"/>
      <c r="R150" s="729">
        <v>5307</v>
      </c>
      <c r="S150" s="730"/>
      <c r="T150" s="589" t="s">
        <v>183</v>
      </c>
      <c r="U150" s="731"/>
      <c r="V150" s="731"/>
      <c r="W150" s="731"/>
      <c r="Y150" s="536" t="str">
        <f>G150</f>
        <v>Complementary paratransit service to fixed route service</v>
      </c>
      <c r="Z150" s="537"/>
      <c r="AA150" s="537"/>
      <c r="AB150" s="537"/>
      <c r="AC150" s="537"/>
      <c r="AD150" s="251">
        <v>1</v>
      </c>
    </row>
    <row r="151" spans="1:30" s="1" customFormat="1" ht="14.25" customHeight="1" thickBot="1" x14ac:dyDescent="0.4">
      <c r="A151" s="651"/>
      <c r="B151" s="651"/>
      <c r="C151" s="652"/>
      <c r="D151" s="650"/>
      <c r="E151" s="651"/>
      <c r="F151" s="652"/>
      <c r="G151" s="605" t="s">
        <v>297</v>
      </c>
      <c r="H151" s="606"/>
      <c r="I151" s="606"/>
      <c r="J151" s="606"/>
      <c r="K151" s="606"/>
      <c r="L151" s="606"/>
      <c r="M151" s="606"/>
      <c r="N151" s="606"/>
      <c r="O151" s="606"/>
      <c r="P151" s="606"/>
      <c r="Q151" s="606"/>
      <c r="R151" s="606"/>
      <c r="S151" s="606"/>
      <c r="T151" s="606"/>
      <c r="U151" s="606"/>
      <c r="V151" s="606"/>
      <c r="W151" s="606"/>
      <c r="Y151" s="538" t="str">
        <f>G152</f>
        <v>Operating assistance</v>
      </c>
      <c r="Z151" s="539"/>
      <c r="AA151" s="539"/>
      <c r="AB151" s="539"/>
      <c r="AC151" s="539"/>
      <c r="AD151" s="249">
        <v>1</v>
      </c>
    </row>
    <row r="152" spans="1:30" s="1" customFormat="1" ht="14.25" customHeight="1" x14ac:dyDescent="0.35">
      <c r="A152" s="651"/>
      <c r="B152" s="651"/>
      <c r="C152" s="652"/>
      <c r="D152" s="650"/>
      <c r="E152" s="651"/>
      <c r="F152" s="652"/>
      <c r="G152" s="632" t="s">
        <v>298</v>
      </c>
      <c r="H152" s="633"/>
      <c r="I152" s="633"/>
      <c r="J152" s="633"/>
      <c r="K152" s="633"/>
      <c r="L152" s="633"/>
      <c r="M152" s="633"/>
      <c r="N152" s="633"/>
      <c r="O152" s="633"/>
      <c r="P152" s="633"/>
      <c r="Q152" s="634"/>
      <c r="R152" s="601">
        <v>5307</v>
      </c>
      <c r="S152" s="602"/>
      <c r="T152" s="603" t="s">
        <v>183</v>
      </c>
      <c r="U152" s="604"/>
      <c r="V152" s="604"/>
      <c r="W152" s="604"/>
      <c r="Y152" s="538" t="str">
        <f>G154</f>
        <v>Operational support equipment / computer hard/software</v>
      </c>
      <c r="Z152" s="539"/>
      <c r="AA152" s="539"/>
      <c r="AB152" s="539"/>
      <c r="AC152" s="539"/>
      <c r="AD152" s="249">
        <v>1</v>
      </c>
    </row>
    <row r="153" spans="1:30" s="1" customFormat="1" ht="14.25" customHeight="1" thickBot="1" x14ac:dyDescent="0.4">
      <c r="A153" s="651"/>
      <c r="B153" s="651"/>
      <c r="C153" s="652"/>
      <c r="D153" s="650"/>
      <c r="E153" s="651"/>
      <c r="F153" s="652"/>
      <c r="G153" s="605" t="s">
        <v>299</v>
      </c>
      <c r="H153" s="606"/>
      <c r="I153" s="606"/>
      <c r="J153" s="606"/>
      <c r="K153" s="606"/>
      <c r="L153" s="606"/>
      <c r="M153" s="606"/>
      <c r="N153" s="606"/>
      <c r="O153" s="606"/>
      <c r="P153" s="606"/>
      <c r="Q153" s="606"/>
      <c r="R153" s="606"/>
      <c r="S153" s="606"/>
      <c r="T153" s="606"/>
      <c r="U153" s="606"/>
      <c r="V153" s="606"/>
      <c r="W153" s="606"/>
      <c r="AD153" s="250"/>
    </row>
    <row r="154" spans="1:30" s="1" customFormat="1" ht="14.25" customHeight="1" x14ac:dyDescent="0.35">
      <c r="A154" s="651"/>
      <c r="B154" s="651"/>
      <c r="C154" s="652"/>
      <c r="D154" s="650"/>
      <c r="E154" s="651"/>
      <c r="F154" s="652"/>
      <c r="G154" s="632" t="s">
        <v>300</v>
      </c>
      <c r="H154" s="633"/>
      <c r="I154" s="633"/>
      <c r="J154" s="633"/>
      <c r="K154" s="633"/>
      <c r="L154" s="633"/>
      <c r="M154" s="633"/>
      <c r="N154" s="633"/>
      <c r="O154" s="633"/>
      <c r="P154" s="633"/>
      <c r="Q154" s="634"/>
      <c r="R154" s="601">
        <v>5307</v>
      </c>
      <c r="S154" s="602"/>
      <c r="T154" s="603" t="s">
        <v>183</v>
      </c>
      <c r="U154" s="604"/>
      <c r="V154" s="604"/>
      <c r="W154" s="604"/>
      <c r="AD154" s="250"/>
    </row>
    <row r="155" spans="1:30" s="1" customFormat="1" ht="14.25" customHeight="1" thickBot="1" x14ac:dyDescent="0.4">
      <c r="A155" s="654"/>
      <c r="B155" s="654"/>
      <c r="C155" s="655"/>
      <c r="D155" s="653"/>
      <c r="E155" s="654"/>
      <c r="F155" s="655"/>
      <c r="G155" s="690" t="s">
        <v>301</v>
      </c>
      <c r="H155" s="691"/>
      <c r="I155" s="691"/>
      <c r="J155" s="691"/>
      <c r="K155" s="691"/>
      <c r="L155" s="691"/>
      <c r="M155" s="691"/>
      <c r="N155" s="691"/>
      <c r="O155" s="691"/>
      <c r="P155" s="691"/>
      <c r="Q155" s="691"/>
      <c r="R155" s="691"/>
      <c r="S155" s="691"/>
      <c r="T155" s="691"/>
      <c r="U155" s="691"/>
      <c r="V155" s="691"/>
      <c r="W155" s="691"/>
      <c r="AD155" s="250"/>
    </row>
    <row r="156" spans="1:30" s="1" customFormat="1" ht="14.25" customHeight="1" thickTop="1" x14ac:dyDescent="0.35">
      <c r="A156" s="736" t="s">
        <v>302</v>
      </c>
      <c r="B156" s="737"/>
      <c r="C156" s="737"/>
      <c r="D156" s="737" t="s">
        <v>230</v>
      </c>
      <c r="E156" s="737"/>
      <c r="F156" s="737"/>
      <c r="G156" s="586" t="s">
        <v>303</v>
      </c>
      <c r="H156" s="586"/>
      <c r="I156" s="586"/>
      <c r="J156" s="586"/>
      <c r="K156" s="586"/>
      <c r="L156" s="586"/>
      <c r="M156" s="586"/>
      <c r="N156" s="586"/>
      <c r="O156" s="586"/>
      <c r="P156" s="586"/>
      <c r="Q156" s="586"/>
      <c r="R156" s="587">
        <v>5337</v>
      </c>
      <c r="S156" s="587"/>
      <c r="T156" s="588" t="s">
        <v>183</v>
      </c>
      <c r="U156" s="588"/>
      <c r="V156" s="588"/>
      <c r="W156" s="589"/>
      <c r="Y156" s="540" t="str">
        <f>G156</f>
        <v>Capital investment in existing fixed guideway systems</v>
      </c>
      <c r="Z156" s="541"/>
      <c r="AA156" s="541"/>
      <c r="AB156" s="541"/>
      <c r="AC156" s="542"/>
      <c r="AD156" s="247">
        <v>1</v>
      </c>
    </row>
    <row r="157" spans="1:30" s="1" customFormat="1" ht="14.25" customHeight="1" thickBot="1" x14ac:dyDescent="0.4">
      <c r="A157" s="625"/>
      <c r="B157" s="738"/>
      <c r="C157" s="738"/>
      <c r="D157" s="738"/>
      <c r="E157" s="738"/>
      <c r="F157" s="738"/>
      <c r="G157" s="573" t="s">
        <v>304</v>
      </c>
      <c r="H157" s="574"/>
      <c r="I157" s="574"/>
      <c r="J157" s="574"/>
      <c r="K157" s="574"/>
      <c r="L157" s="574"/>
      <c r="M157" s="574"/>
      <c r="N157" s="574"/>
      <c r="O157" s="574"/>
      <c r="P157" s="574"/>
      <c r="Q157" s="574"/>
      <c r="R157" s="551"/>
      <c r="S157" s="551"/>
      <c r="T157" s="551"/>
      <c r="U157" s="551"/>
      <c r="V157" s="551"/>
      <c r="W157" s="552"/>
      <c r="Y157" s="538" t="str">
        <f>G158</f>
        <v>Fixed guideway rolling stock (new or existing)</v>
      </c>
      <c r="Z157" s="539"/>
      <c r="AA157" s="539"/>
      <c r="AB157" s="539"/>
      <c r="AC157" s="543"/>
      <c r="AD157" s="248">
        <v>1</v>
      </c>
    </row>
    <row r="158" spans="1:30" s="1" customFormat="1" ht="14.25" customHeight="1" x14ac:dyDescent="0.35">
      <c r="A158" s="625"/>
      <c r="B158" s="738"/>
      <c r="C158" s="738"/>
      <c r="D158" s="738"/>
      <c r="E158" s="738"/>
      <c r="F158" s="738"/>
      <c r="G158" s="590" t="s">
        <v>305</v>
      </c>
      <c r="H158" s="590"/>
      <c r="I158" s="590"/>
      <c r="J158" s="590"/>
      <c r="K158" s="590"/>
      <c r="L158" s="590"/>
      <c r="M158" s="590"/>
      <c r="N158" s="590"/>
      <c r="O158" s="590"/>
      <c r="P158" s="590"/>
      <c r="Q158" s="590"/>
      <c r="R158" s="554">
        <v>5337</v>
      </c>
      <c r="S158" s="554"/>
      <c r="T158" s="555" t="s">
        <v>183</v>
      </c>
      <c r="U158" s="555"/>
      <c r="V158" s="555"/>
      <c r="W158" s="556"/>
      <c r="Y158" s="538" t="str">
        <f>G160</f>
        <v>Preventative maintenance</v>
      </c>
      <c r="Z158" s="539"/>
      <c r="AA158" s="539"/>
      <c r="AB158" s="539"/>
      <c r="AC158" s="543"/>
      <c r="AD158" s="248">
        <v>1</v>
      </c>
    </row>
    <row r="159" spans="1:30" s="1" customFormat="1" ht="14.25" customHeight="1" thickBot="1" x14ac:dyDescent="0.4">
      <c r="A159" s="625"/>
      <c r="B159" s="738"/>
      <c r="C159" s="738"/>
      <c r="D159" s="738"/>
      <c r="E159" s="738"/>
      <c r="F159" s="738"/>
      <c r="G159" s="573" t="s">
        <v>306</v>
      </c>
      <c r="H159" s="574"/>
      <c r="I159" s="574"/>
      <c r="J159" s="574"/>
      <c r="K159" s="574"/>
      <c r="L159" s="574"/>
      <c r="M159" s="574"/>
      <c r="N159" s="574"/>
      <c r="O159" s="574"/>
      <c r="P159" s="574"/>
      <c r="Q159" s="574"/>
      <c r="R159" s="574"/>
      <c r="S159" s="574"/>
      <c r="T159" s="574"/>
      <c r="U159" s="574"/>
      <c r="V159" s="574"/>
      <c r="W159" s="575"/>
      <c r="Y159" s="538" t="str">
        <f>G162</f>
        <v>Transit maintenance facilities</v>
      </c>
      <c r="Z159" s="539"/>
      <c r="AA159" s="539"/>
      <c r="AB159" s="539"/>
      <c r="AC159" s="543"/>
      <c r="AD159" s="248">
        <v>1</v>
      </c>
    </row>
    <row r="160" spans="1:30" s="1" customFormat="1" ht="14.25" customHeight="1" x14ac:dyDescent="0.35">
      <c r="A160" s="625"/>
      <c r="B160" s="738"/>
      <c r="C160" s="738"/>
      <c r="D160" s="738"/>
      <c r="E160" s="738"/>
      <c r="F160" s="738"/>
      <c r="G160" s="590" t="s">
        <v>307</v>
      </c>
      <c r="H160" s="590"/>
      <c r="I160" s="590"/>
      <c r="J160" s="590"/>
      <c r="K160" s="590"/>
      <c r="L160" s="590"/>
      <c r="M160" s="590"/>
      <c r="N160" s="590"/>
      <c r="O160" s="590"/>
      <c r="P160" s="590"/>
      <c r="Q160" s="590"/>
      <c r="R160" s="554">
        <v>5307</v>
      </c>
      <c r="S160" s="554"/>
      <c r="T160" s="555" t="s">
        <v>183</v>
      </c>
      <c r="U160" s="555"/>
      <c r="V160" s="555"/>
      <c r="W160" s="556"/>
      <c r="Y160" s="538" t="str">
        <f>G164</f>
        <v>Transit vehicle replacement (existing and subject to TAMP)</v>
      </c>
      <c r="Z160" s="539"/>
      <c r="AA160" s="539"/>
      <c r="AB160" s="539"/>
      <c r="AC160" s="543"/>
      <c r="AD160" s="248">
        <v>1</v>
      </c>
    </row>
    <row r="161" spans="1:30" s="1" customFormat="1" ht="14.25" customHeight="1" thickBot="1" x14ac:dyDescent="0.4">
      <c r="A161" s="625"/>
      <c r="B161" s="738"/>
      <c r="C161" s="738"/>
      <c r="D161" s="738"/>
      <c r="E161" s="738"/>
      <c r="F161" s="738"/>
      <c r="G161" s="573" t="s">
        <v>308</v>
      </c>
      <c r="H161" s="574"/>
      <c r="I161" s="574"/>
      <c r="J161" s="574"/>
      <c r="K161" s="574"/>
      <c r="L161" s="574"/>
      <c r="M161" s="574"/>
      <c r="N161" s="574"/>
      <c r="O161" s="574"/>
      <c r="P161" s="574"/>
      <c r="Q161" s="574"/>
      <c r="R161" s="551"/>
      <c r="S161" s="551"/>
      <c r="T161" s="551"/>
      <c r="U161" s="551"/>
      <c r="V161" s="551"/>
      <c r="W161" s="552"/>
      <c r="Y161" s="5"/>
      <c r="Z161" s="5"/>
      <c r="AA161" s="5"/>
      <c r="AB161" s="5"/>
      <c r="AC161" s="5"/>
      <c r="AD161" s="253"/>
    </row>
    <row r="162" spans="1:30" s="1" customFormat="1" ht="14.25" customHeight="1" x14ac:dyDescent="0.35">
      <c r="A162" s="625"/>
      <c r="B162" s="738"/>
      <c r="C162" s="738"/>
      <c r="D162" s="738"/>
      <c r="E162" s="738"/>
      <c r="F162" s="738"/>
      <c r="G162" s="590" t="s">
        <v>309</v>
      </c>
      <c r="H162" s="590"/>
      <c r="I162" s="590"/>
      <c r="J162" s="590"/>
      <c r="K162" s="590"/>
      <c r="L162" s="590"/>
      <c r="M162" s="590"/>
      <c r="N162" s="590"/>
      <c r="O162" s="590"/>
      <c r="P162" s="590"/>
      <c r="Q162" s="590"/>
      <c r="R162" s="554" t="s">
        <v>310</v>
      </c>
      <c r="S162" s="554"/>
      <c r="T162" s="555" t="s">
        <v>183</v>
      </c>
      <c r="U162" s="555"/>
      <c r="V162" s="555"/>
      <c r="W162" s="556"/>
      <c r="Y162" s="5"/>
      <c r="Z162" s="5"/>
      <c r="AA162" s="5"/>
      <c r="AB162" s="5"/>
      <c r="AC162" s="5"/>
      <c r="AD162" s="253"/>
    </row>
    <row r="163" spans="1:30" s="1" customFormat="1" ht="14.25" customHeight="1" thickBot="1" x14ac:dyDescent="0.4">
      <c r="A163" s="625"/>
      <c r="B163" s="738"/>
      <c r="C163" s="738"/>
      <c r="D163" s="738"/>
      <c r="E163" s="738"/>
      <c r="F163" s="738"/>
      <c r="G163" s="573" t="s">
        <v>311</v>
      </c>
      <c r="H163" s="574"/>
      <c r="I163" s="574"/>
      <c r="J163" s="574"/>
      <c r="K163" s="574"/>
      <c r="L163" s="574"/>
      <c r="M163" s="574"/>
      <c r="N163" s="574"/>
      <c r="O163" s="574"/>
      <c r="P163" s="574"/>
      <c r="Q163" s="574"/>
      <c r="R163" s="551"/>
      <c r="S163" s="551"/>
      <c r="T163" s="551"/>
      <c r="U163" s="551"/>
      <c r="V163" s="551"/>
      <c r="W163" s="552"/>
      <c r="Y163" s="5"/>
      <c r="Z163" s="5"/>
      <c r="AA163" s="5"/>
      <c r="AB163" s="5"/>
      <c r="AC163" s="5"/>
      <c r="AD163" s="253"/>
    </row>
    <row r="164" spans="1:30" ht="14.25" customHeight="1" x14ac:dyDescent="0.25">
      <c r="A164" s="625"/>
      <c r="B164" s="738"/>
      <c r="C164" s="738"/>
      <c r="D164" s="738"/>
      <c r="E164" s="738"/>
      <c r="F164" s="738"/>
      <c r="G164" s="590" t="s">
        <v>312</v>
      </c>
      <c r="H164" s="590"/>
      <c r="I164" s="590"/>
      <c r="J164" s="590"/>
      <c r="K164" s="590"/>
      <c r="L164" s="590"/>
      <c r="M164" s="590"/>
      <c r="N164" s="590"/>
      <c r="O164" s="590"/>
      <c r="P164" s="590"/>
      <c r="Q164" s="590"/>
      <c r="R164" s="554" t="s">
        <v>313</v>
      </c>
      <c r="S164" s="554"/>
      <c r="T164" s="555" t="s">
        <v>183</v>
      </c>
      <c r="U164" s="555"/>
      <c r="V164" s="555"/>
      <c r="W164" s="556"/>
      <c r="AD164" s="253"/>
    </row>
    <row r="165" spans="1:30" ht="14.25" customHeight="1" thickBot="1" x14ac:dyDescent="0.4">
      <c r="A165" s="628"/>
      <c r="B165" s="739"/>
      <c r="C165" s="739"/>
      <c r="D165" s="739"/>
      <c r="E165" s="739"/>
      <c r="F165" s="739"/>
      <c r="G165" s="591" t="s">
        <v>314</v>
      </c>
      <c r="H165" s="592"/>
      <c r="I165" s="592"/>
      <c r="J165" s="592"/>
      <c r="K165" s="592"/>
      <c r="L165" s="592"/>
      <c r="M165" s="592"/>
      <c r="N165" s="592"/>
      <c r="O165" s="592"/>
      <c r="P165" s="592"/>
      <c r="Q165" s="592"/>
      <c r="R165" s="593"/>
      <c r="S165" s="593"/>
      <c r="T165" s="593"/>
      <c r="U165" s="593"/>
      <c r="V165" s="593"/>
      <c r="W165" s="594"/>
      <c r="Y165" s="1"/>
      <c r="Z165" s="1"/>
      <c r="AA165" s="1"/>
      <c r="AB165" s="1"/>
      <c r="AC165" s="1"/>
      <c r="AD165" s="250"/>
    </row>
    <row r="166" spans="1:30" ht="14.25" customHeight="1" thickTop="1" x14ac:dyDescent="0.25">
      <c r="A166" s="648" t="s">
        <v>315</v>
      </c>
      <c r="B166" s="648"/>
      <c r="C166" s="649"/>
      <c r="D166" s="647" t="s">
        <v>230</v>
      </c>
      <c r="E166" s="648"/>
      <c r="F166" s="649"/>
      <c r="G166" s="618" t="s">
        <v>316</v>
      </c>
      <c r="H166" s="618"/>
      <c r="I166" s="618"/>
      <c r="J166" s="618"/>
      <c r="K166" s="618"/>
      <c r="L166" s="618"/>
      <c r="M166" s="618"/>
      <c r="N166" s="618"/>
      <c r="O166" s="618"/>
      <c r="P166" s="618"/>
      <c r="Q166" s="618"/>
      <c r="R166" s="587">
        <v>5310</v>
      </c>
      <c r="S166" s="587"/>
      <c r="T166" s="732" t="s">
        <v>317</v>
      </c>
      <c r="U166" s="732"/>
      <c r="V166" s="732"/>
      <c r="W166" s="733"/>
      <c r="Y166" s="540" t="str">
        <f>G166</f>
        <v>Mobility management / information technology systems</v>
      </c>
      <c r="Z166" s="541"/>
      <c r="AA166" s="541"/>
      <c r="AB166" s="541"/>
      <c r="AC166" s="542"/>
      <c r="AD166" s="247">
        <v>1</v>
      </c>
    </row>
    <row r="167" spans="1:30" ht="14.25" customHeight="1" thickBot="1" x14ac:dyDescent="0.3">
      <c r="A167" s="651"/>
      <c r="B167" s="651"/>
      <c r="C167" s="652"/>
      <c r="D167" s="650"/>
      <c r="E167" s="651"/>
      <c r="F167" s="652"/>
      <c r="G167" s="573" t="s">
        <v>318</v>
      </c>
      <c r="H167" s="574"/>
      <c r="I167" s="574"/>
      <c r="J167" s="574"/>
      <c r="K167" s="574"/>
      <c r="L167" s="574"/>
      <c r="M167" s="574"/>
      <c r="N167" s="574"/>
      <c r="O167" s="574"/>
      <c r="P167" s="574"/>
      <c r="Q167" s="574"/>
      <c r="R167" s="551"/>
      <c r="S167" s="551"/>
      <c r="T167" s="551"/>
      <c r="U167" s="551"/>
      <c r="V167" s="551"/>
      <c r="W167" s="552"/>
      <c r="Y167" s="538" t="str">
        <f>G168</f>
        <v>Vehicles for accessible taxi, ride share, or vanpool</v>
      </c>
      <c r="Z167" s="539"/>
      <c r="AA167" s="539"/>
      <c r="AB167" s="539"/>
      <c r="AC167" s="543"/>
      <c r="AD167" s="248">
        <v>1</v>
      </c>
    </row>
    <row r="168" spans="1:30" ht="14.25" customHeight="1" x14ac:dyDescent="0.25">
      <c r="A168" s="651"/>
      <c r="B168" s="651"/>
      <c r="C168" s="652"/>
      <c r="D168" s="650"/>
      <c r="E168" s="651"/>
      <c r="F168" s="652"/>
      <c r="G168" s="619" t="s">
        <v>319</v>
      </c>
      <c r="H168" s="619"/>
      <c r="I168" s="619"/>
      <c r="J168" s="619"/>
      <c r="K168" s="619"/>
      <c r="L168" s="619"/>
      <c r="M168" s="619"/>
      <c r="N168" s="619"/>
      <c r="O168" s="619"/>
      <c r="P168" s="619"/>
      <c r="Q168" s="619"/>
      <c r="R168" s="629"/>
      <c r="S168" s="629"/>
      <c r="T168" s="734"/>
      <c r="U168" s="734"/>
      <c r="V168" s="734"/>
      <c r="W168" s="735"/>
      <c r="Y168" s="538" t="str">
        <f>G170</f>
        <v>Travel training</v>
      </c>
      <c r="Z168" s="539"/>
      <c r="AA168" s="539"/>
      <c r="AB168" s="539"/>
      <c r="AC168" s="543"/>
      <c r="AD168" s="248">
        <v>1</v>
      </c>
    </row>
    <row r="169" spans="1:30" ht="14.25" customHeight="1" thickBot="1" x14ac:dyDescent="0.3">
      <c r="A169" s="651"/>
      <c r="B169" s="651"/>
      <c r="C169" s="652"/>
      <c r="D169" s="650"/>
      <c r="E169" s="651"/>
      <c r="F169" s="652"/>
      <c r="G169" s="573" t="s">
        <v>320</v>
      </c>
      <c r="H169" s="574"/>
      <c r="I169" s="574"/>
      <c r="J169" s="574"/>
      <c r="K169" s="574"/>
      <c r="L169" s="574"/>
      <c r="M169" s="574"/>
      <c r="N169" s="574"/>
      <c r="O169" s="574"/>
      <c r="P169" s="574"/>
      <c r="Q169" s="574"/>
      <c r="R169" s="551"/>
      <c r="S169" s="551"/>
      <c r="T169" s="551"/>
      <c r="U169" s="551"/>
      <c r="V169" s="551"/>
      <c r="W169" s="552"/>
      <c r="Y169" s="538" t="str">
        <f>G172</f>
        <v>Transit passenger facilities</v>
      </c>
      <c r="Z169" s="539"/>
      <c r="AA169" s="539"/>
      <c r="AB169" s="539"/>
      <c r="AC169" s="543"/>
      <c r="AD169" s="248">
        <v>2</v>
      </c>
    </row>
    <row r="170" spans="1:30" ht="14.25" customHeight="1" x14ac:dyDescent="0.25">
      <c r="A170" s="651"/>
      <c r="B170" s="651"/>
      <c r="C170" s="652"/>
      <c r="D170" s="650"/>
      <c r="E170" s="651"/>
      <c r="F170" s="652"/>
      <c r="G170" s="619" t="s">
        <v>321</v>
      </c>
      <c r="H170" s="619"/>
      <c r="I170" s="619"/>
      <c r="J170" s="619"/>
      <c r="K170" s="619"/>
      <c r="L170" s="619"/>
      <c r="M170" s="619"/>
      <c r="N170" s="619"/>
      <c r="O170" s="619"/>
      <c r="P170" s="619"/>
      <c r="Q170" s="619"/>
      <c r="R170" s="629"/>
      <c r="S170" s="629"/>
      <c r="T170" s="734"/>
      <c r="U170" s="734"/>
      <c r="V170" s="734"/>
      <c r="W170" s="735"/>
      <c r="Y170" s="538" t="str">
        <f>G174</f>
        <v>Improve signage / wayfinding</v>
      </c>
      <c r="Z170" s="539"/>
      <c r="AA170" s="539"/>
      <c r="AB170" s="539"/>
      <c r="AC170" s="543"/>
      <c r="AD170" s="248">
        <v>2</v>
      </c>
    </row>
    <row r="171" spans="1:30" ht="14.25" customHeight="1" thickBot="1" x14ac:dyDescent="0.3">
      <c r="A171" s="651"/>
      <c r="B171" s="651"/>
      <c r="C171" s="652"/>
      <c r="D171" s="650"/>
      <c r="E171" s="651"/>
      <c r="F171" s="652"/>
      <c r="G171" s="573" t="s">
        <v>322</v>
      </c>
      <c r="H171" s="574"/>
      <c r="I171" s="574"/>
      <c r="J171" s="574"/>
      <c r="K171" s="574"/>
      <c r="L171" s="574"/>
      <c r="M171" s="574"/>
      <c r="N171" s="574"/>
      <c r="O171" s="574"/>
      <c r="P171" s="574"/>
      <c r="Q171" s="574"/>
      <c r="R171" s="574"/>
      <c r="S171" s="574"/>
      <c r="T171" s="574"/>
      <c r="U171" s="574"/>
      <c r="V171" s="574"/>
      <c r="W171" s="575"/>
      <c r="Y171" s="538" t="str">
        <f>G176</f>
        <v>Transit security</v>
      </c>
      <c r="Z171" s="539"/>
      <c r="AA171" s="539"/>
      <c r="AB171" s="539"/>
      <c r="AC171" s="543"/>
      <c r="AD171" s="248">
        <v>1</v>
      </c>
    </row>
    <row r="172" spans="1:30" ht="14.25" customHeight="1" x14ac:dyDescent="0.25">
      <c r="A172" s="651"/>
      <c r="B172" s="651"/>
      <c r="C172" s="652"/>
      <c r="D172" s="650"/>
      <c r="E172" s="651"/>
      <c r="F172" s="652"/>
      <c r="G172" s="619" t="s">
        <v>323</v>
      </c>
      <c r="H172" s="619"/>
      <c r="I172" s="619"/>
      <c r="J172" s="619"/>
      <c r="K172" s="619"/>
      <c r="L172" s="619"/>
      <c r="M172" s="619"/>
      <c r="N172" s="619"/>
      <c r="O172" s="619"/>
      <c r="P172" s="619"/>
      <c r="Q172" s="619"/>
      <c r="R172" s="554" t="s">
        <v>324</v>
      </c>
      <c r="S172" s="554"/>
      <c r="T172" s="547" t="s">
        <v>183</v>
      </c>
      <c r="U172" s="547"/>
      <c r="V172" s="547"/>
      <c r="W172" s="548"/>
      <c r="AD172" s="253"/>
    </row>
    <row r="173" spans="1:30" ht="14.25" customHeight="1" thickBot="1" x14ac:dyDescent="0.3">
      <c r="A173" s="651"/>
      <c r="B173" s="651"/>
      <c r="C173" s="652"/>
      <c r="D173" s="650"/>
      <c r="E173" s="651"/>
      <c r="F173" s="652"/>
      <c r="G173" s="573" t="s">
        <v>325</v>
      </c>
      <c r="H173" s="574"/>
      <c r="I173" s="574"/>
      <c r="J173" s="574"/>
      <c r="K173" s="574"/>
      <c r="L173" s="574"/>
      <c r="M173" s="574"/>
      <c r="N173" s="574"/>
      <c r="O173" s="574"/>
      <c r="P173" s="574"/>
      <c r="Q173" s="574"/>
      <c r="R173" s="574"/>
      <c r="S173" s="574"/>
      <c r="T173" s="574"/>
      <c r="U173" s="574"/>
      <c r="V173" s="574"/>
      <c r="W173" s="575"/>
      <c r="AD173" s="253"/>
    </row>
    <row r="174" spans="1:30" ht="14.25" customHeight="1" x14ac:dyDescent="0.25">
      <c r="A174" s="651"/>
      <c r="B174" s="651"/>
      <c r="C174" s="652"/>
      <c r="D174" s="650"/>
      <c r="E174" s="651"/>
      <c r="F174" s="652"/>
      <c r="G174" s="619" t="s">
        <v>326</v>
      </c>
      <c r="H174" s="619"/>
      <c r="I174" s="619"/>
      <c r="J174" s="619"/>
      <c r="K174" s="619"/>
      <c r="L174" s="619"/>
      <c r="M174" s="619"/>
      <c r="N174" s="619"/>
      <c r="O174" s="619"/>
      <c r="P174" s="619"/>
      <c r="Q174" s="619"/>
      <c r="R174" s="629"/>
      <c r="S174" s="629"/>
      <c r="T174" s="630"/>
      <c r="U174" s="630"/>
      <c r="V174" s="630"/>
      <c r="W174" s="631"/>
      <c r="AD174" s="253"/>
    </row>
    <row r="175" spans="1:30" ht="14.25" customHeight="1" thickBot="1" x14ac:dyDescent="0.3">
      <c r="A175" s="651"/>
      <c r="B175" s="651"/>
      <c r="C175" s="652"/>
      <c r="D175" s="650"/>
      <c r="E175" s="651"/>
      <c r="F175" s="652"/>
      <c r="G175" s="591" t="s">
        <v>327</v>
      </c>
      <c r="H175" s="592"/>
      <c r="I175" s="592"/>
      <c r="J175" s="592"/>
      <c r="K175" s="592"/>
      <c r="L175" s="592"/>
      <c r="M175" s="592"/>
      <c r="N175" s="592"/>
      <c r="O175" s="592"/>
      <c r="P175" s="592"/>
      <c r="Q175" s="592"/>
      <c r="R175" s="593"/>
      <c r="S175" s="593"/>
      <c r="T175" s="593"/>
      <c r="U175" s="593"/>
      <c r="V175" s="593"/>
      <c r="W175" s="594"/>
      <c r="AD175" s="253"/>
    </row>
    <row r="176" spans="1:30" ht="15" customHeight="1" thickTop="1" x14ac:dyDescent="0.25">
      <c r="A176" s="651"/>
      <c r="B176" s="651"/>
      <c r="C176" s="652"/>
      <c r="D176" s="650"/>
      <c r="E176" s="651"/>
      <c r="F176" s="652"/>
      <c r="G176" s="643" t="s">
        <v>328</v>
      </c>
      <c r="H176" s="643"/>
      <c r="I176" s="643"/>
      <c r="J176" s="643"/>
      <c r="K176" s="643"/>
      <c r="L176" s="643"/>
      <c r="M176" s="643"/>
      <c r="N176" s="643"/>
      <c r="O176" s="643"/>
      <c r="P176" s="643"/>
      <c r="Q176" s="643"/>
      <c r="R176" s="587" t="s">
        <v>310</v>
      </c>
      <c r="S176" s="587"/>
      <c r="T176" s="588" t="s">
        <v>183</v>
      </c>
      <c r="U176" s="588"/>
      <c r="V176" s="588"/>
      <c r="W176" s="589"/>
      <c r="Y176" s="539"/>
      <c r="Z176" s="539"/>
      <c r="AA176" s="539"/>
      <c r="AB176" s="539"/>
      <c r="AC176" s="539"/>
      <c r="AD176" s="249"/>
    </row>
    <row r="177" spans="1:30" ht="15" customHeight="1" thickBot="1" x14ac:dyDescent="0.3">
      <c r="A177" s="654"/>
      <c r="B177" s="654"/>
      <c r="C177" s="655"/>
      <c r="D177" s="653"/>
      <c r="E177" s="654"/>
      <c r="F177" s="655"/>
      <c r="G177" s="667" t="s">
        <v>329</v>
      </c>
      <c r="H177" s="593"/>
      <c r="I177" s="593"/>
      <c r="J177" s="593"/>
      <c r="K177" s="593"/>
      <c r="L177" s="593"/>
      <c r="M177" s="593"/>
      <c r="N177" s="593"/>
      <c r="O177" s="593"/>
      <c r="P177" s="593"/>
      <c r="Q177" s="593"/>
      <c r="R177" s="593"/>
      <c r="S177" s="593"/>
      <c r="T177" s="593"/>
      <c r="U177" s="593"/>
      <c r="V177" s="593"/>
      <c r="W177" s="594"/>
      <c r="Y177" s="117"/>
      <c r="Z177" s="117"/>
      <c r="AA177" s="117"/>
      <c r="AB177" s="117"/>
      <c r="AC177" s="117"/>
      <c r="AD177" s="253"/>
    </row>
    <row r="178" spans="1:30" ht="14.25" customHeight="1" thickTop="1" x14ac:dyDescent="0.25">
      <c r="A178" s="740" t="s">
        <v>330</v>
      </c>
      <c r="B178" s="668"/>
      <c r="C178" s="668"/>
      <c r="D178" s="668" t="s">
        <v>230</v>
      </c>
      <c r="E178" s="668"/>
      <c r="F178" s="668"/>
      <c r="G178" s="619" t="s">
        <v>331</v>
      </c>
      <c r="H178" s="619"/>
      <c r="I178" s="619"/>
      <c r="J178" s="619"/>
      <c r="K178" s="619"/>
      <c r="L178" s="619"/>
      <c r="M178" s="619"/>
      <c r="N178" s="619"/>
      <c r="O178" s="619"/>
      <c r="P178" s="619"/>
      <c r="Q178" s="619"/>
      <c r="R178" s="554">
        <v>5310</v>
      </c>
      <c r="S178" s="554"/>
      <c r="T178" s="555" t="s">
        <v>317</v>
      </c>
      <c r="U178" s="555"/>
      <c r="V178" s="555"/>
      <c r="W178" s="556"/>
      <c r="Y178" s="536" t="str">
        <f>G178</f>
        <v>Incremental cost of providing same day service/door-to-door</v>
      </c>
      <c r="Z178" s="537"/>
      <c r="AA178" s="537"/>
      <c r="AB178" s="537"/>
      <c r="AC178" s="741"/>
      <c r="AD178" s="259">
        <v>1</v>
      </c>
    </row>
    <row r="179" spans="1:30" ht="14.25" customHeight="1" thickBot="1" x14ac:dyDescent="0.3">
      <c r="A179" s="617"/>
      <c r="B179" s="584"/>
      <c r="C179" s="584"/>
      <c r="D179" s="584"/>
      <c r="E179" s="584"/>
      <c r="F179" s="584"/>
      <c r="G179" s="573" t="s">
        <v>332</v>
      </c>
      <c r="H179" s="574"/>
      <c r="I179" s="574"/>
      <c r="J179" s="574"/>
      <c r="K179" s="574"/>
      <c r="L179" s="574"/>
      <c r="M179" s="574"/>
      <c r="N179" s="574"/>
      <c r="O179" s="574"/>
      <c r="P179" s="574"/>
      <c r="Q179" s="574"/>
      <c r="R179" s="574"/>
      <c r="S179" s="574"/>
      <c r="T179" s="574"/>
      <c r="U179" s="574"/>
      <c r="V179" s="574"/>
      <c r="W179" s="575"/>
      <c r="Y179" s="538" t="str">
        <f>G180</f>
        <v>New fixed guideway systems</v>
      </c>
      <c r="Z179" s="539"/>
      <c r="AA179" s="539"/>
      <c r="AB179" s="539"/>
      <c r="AC179" s="543"/>
      <c r="AD179" s="248">
        <v>1</v>
      </c>
    </row>
    <row r="180" spans="1:30" ht="14.25" customHeight="1" x14ac:dyDescent="0.25">
      <c r="A180" s="617"/>
      <c r="B180" s="584"/>
      <c r="C180" s="584"/>
      <c r="D180" s="584"/>
      <c r="E180" s="584"/>
      <c r="F180" s="584"/>
      <c r="G180" s="619" t="s">
        <v>333</v>
      </c>
      <c r="H180" s="619"/>
      <c r="I180" s="619"/>
      <c r="J180" s="619"/>
      <c r="K180" s="619"/>
      <c r="L180" s="619"/>
      <c r="M180" s="619"/>
      <c r="N180" s="619"/>
      <c r="O180" s="619"/>
      <c r="P180" s="619"/>
      <c r="Q180" s="619"/>
      <c r="R180" s="629"/>
      <c r="S180" s="629"/>
      <c r="T180" s="630"/>
      <c r="U180" s="630"/>
      <c r="V180" s="630"/>
      <c r="W180" s="631"/>
      <c r="Y180" s="538" t="str">
        <f>G182</f>
        <v>Operating assistance for new transit service</v>
      </c>
      <c r="Z180" s="539"/>
      <c r="AA180" s="539"/>
      <c r="AB180" s="539"/>
      <c r="AC180" s="543"/>
      <c r="AD180" s="248">
        <v>1</v>
      </c>
    </row>
    <row r="181" spans="1:30" ht="14.25" customHeight="1" thickBot="1" x14ac:dyDescent="0.3">
      <c r="A181" s="617"/>
      <c r="B181" s="584"/>
      <c r="C181" s="584"/>
      <c r="D181" s="584"/>
      <c r="E181" s="584"/>
      <c r="F181" s="584"/>
      <c r="G181" s="573" t="s">
        <v>334</v>
      </c>
      <c r="H181" s="574"/>
      <c r="I181" s="574"/>
      <c r="J181" s="574"/>
      <c r="K181" s="574"/>
      <c r="L181" s="574"/>
      <c r="M181" s="574"/>
      <c r="N181" s="574"/>
      <c r="O181" s="574"/>
      <c r="P181" s="574"/>
      <c r="Q181" s="574"/>
      <c r="R181" s="574"/>
      <c r="S181" s="574"/>
      <c r="T181" s="574"/>
      <c r="U181" s="574"/>
      <c r="V181" s="574"/>
      <c r="W181" s="575"/>
      <c r="Y181" s="538" t="str">
        <f>G184</f>
        <v>Transit vehicles for expansion of service</v>
      </c>
      <c r="Z181" s="539"/>
      <c r="AA181" s="539"/>
      <c r="AB181" s="539"/>
      <c r="AC181" s="543"/>
      <c r="AD181" s="248">
        <v>1</v>
      </c>
    </row>
    <row r="182" spans="1:30" ht="14.25" customHeight="1" x14ac:dyDescent="0.25">
      <c r="A182" s="617"/>
      <c r="B182" s="584"/>
      <c r="C182" s="584"/>
      <c r="D182" s="584"/>
      <c r="E182" s="584"/>
      <c r="F182" s="584"/>
      <c r="G182" s="619" t="s">
        <v>335</v>
      </c>
      <c r="H182" s="619"/>
      <c r="I182" s="619"/>
      <c r="J182" s="619"/>
      <c r="K182" s="619"/>
      <c r="L182" s="619"/>
      <c r="M182" s="619"/>
      <c r="N182" s="619"/>
      <c r="O182" s="619"/>
      <c r="P182" s="619"/>
      <c r="Q182" s="619"/>
      <c r="R182" s="554" t="s">
        <v>113</v>
      </c>
      <c r="S182" s="554"/>
      <c r="T182" s="555" t="s">
        <v>170</v>
      </c>
      <c r="U182" s="555"/>
      <c r="V182" s="555"/>
      <c r="W182" s="556"/>
      <c r="Y182" s="117"/>
      <c r="Z182" s="117"/>
      <c r="AA182" s="117"/>
      <c r="AB182" s="117"/>
      <c r="AC182" s="117"/>
      <c r="AD182" s="253"/>
    </row>
    <row r="183" spans="1:30" ht="14.25" customHeight="1" thickBot="1" x14ac:dyDescent="0.3">
      <c r="A183" s="617"/>
      <c r="B183" s="584"/>
      <c r="C183" s="584"/>
      <c r="D183" s="584"/>
      <c r="E183" s="584"/>
      <c r="F183" s="584"/>
      <c r="G183" s="573" t="s">
        <v>336</v>
      </c>
      <c r="H183" s="574"/>
      <c r="I183" s="574"/>
      <c r="J183" s="574"/>
      <c r="K183" s="574"/>
      <c r="L183" s="574"/>
      <c r="M183" s="574"/>
      <c r="N183" s="574"/>
      <c r="O183" s="574"/>
      <c r="P183" s="574"/>
      <c r="Q183" s="574"/>
      <c r="R183" s="574"/>
      <c r="S183" s="574"/>
      <c r="T183" s="574"/>
      <c r="U183" s="574"/>
      <c r="V183" s="574"/>
      <c r="W183" s="575"/>
      <c r="Y183" s="117"/>
      <c r="Z183" s="117"/>
      <c r="AA183" s="117"/>
      <c r="AB183" s="117"/>
      <c r="AC183" s="117"/>
    </row>
    <row r="184" spans="1:30" ht="14.25" customHeight="1" x14ac:dyDescent="0.25">
      <c r="A184" s="617"/>
      <c r="B184" s="584"/>
      <c r="C184" s="584"/>
      <c r="D184" s="584"/>
      <c r="E184" s="584"/>
      <c r="F184" s="584"/>
      <c r="G184" s="619" t="s">
        <v>337</v>
      </c>
      <c r="H184" s="619"/>
      <c r="I184" s="619"/>
      <c r="J184" s="619"/>
      <c r="K184" s="619"/>
      <c r="L184" s="619"/>
      <c r="M184" s="619"/>
      <c r="N184" s="619"/>
      <c r="O184" s="619"/>
      <c r="P184" s="619"/>
      <c r="Q184" s="619"/>
      <c r="R184" s="629"/>
      <c r="S184" s="629"/>
      <c r="T184" s="630"/>
      <c r="U184" s="630"/>
      <c r="V184" s="630"/>
      <c r="W184" s="631"/>
      <c r="Y184" s="117"/>
      <c r="Z184" s="117"/>
      <c r="AA184" s="117"/>
      <c r="AB184" s="117"/>
      <c r="AC184" s="117"/>
    </row>
    <row r="185" spans="1:30" ht="14.25" customHeight="1" thickBot="1" x14ac:dyDescent="0.3">
      <c r="A185" s="617"/>
      <c r="B185" s="584"/>
      <c r="C185" s="584"/>
      <c r="D185" s="584"/>
      <c r="E185" s="584"/>
      <c r="F185" s="584"/>
      <c r="G185" s="573" t="s">
        <v>338</v>
      </c>
      <c r="H185" s="574"/>
      <c r="I185" s="574"/>
      <c r="J185" s="574"/>
      <c r="K185" s="574"/>
      <c r="L185" s="574"/>
      <c r="M185" s="574"/>
      <c r="N185" s="574"/>
      <c r="O185" s="574"/>
      <c r="P185" s="574"/>
      <c r="Q185" s="574"/>
      <c r="R185" s="574"/>
      <c r="S185" s="574"/>
      <c r="T185" s="574"/>
      <c r="U185" s="574"/>
      <c r="V185" s="574"/>
      <c r="W185" s="575"/>
    </row>
    <row r="186" spans="1:30" ht="14.25" customHeight="1" thickTop="1" x14ac:dyDescent="0.25">
      <c r="G186" s="178"/>
      <c r="H186" s="178"/>
      <c r="I186" s="178"/>
      <c r="J186" s="178"/>
      <c r="K186" s="178"/>
      <c r="L186" s="178"/>
      <c r="M186" s="178"/>
      <c r="N186" s="178"/>
      <c r="O186" s="178"/>
      <c r="P186" s="178"/>
      <c r="Q186" s="178"/>
      <c r="R186" s="178"/>
      <c r="S186" s="178"/>
      <c r="T186" s="178"/>
      <c r="U186" s="178"/>
      <c r="V186" s="178"/>
      <c r="W186" s="178"/>
      <c r="Y186" s="179"/>
      <c r="Z186" s="179"/>
      <c r="AA186" s="179"/>
      <c r="AB186" s="179"/>
      <c r="AC186" s="179"/>
      <c r="AD186" s="180"/>
    </row>
    <row r="187" spans="1:30" ht="14.25" customHeight="1" x14ac:dyDescent="0.25">
      <c r="A187" s="181"/>
      <c r="B187" s="181"/>
      <c r="C187" s="181"/>
      <c r="D187" s="181"/>
      <c r="E187" s="181"/>
      <c r="F187" s="181"/>
      <c r="G187" s="181"/>
      <c r="H187" s="181"/>
      <c r="I187" s="181"/>
      <c r="J187" s="181"/>
      <c r="K187" s="181"/>
      <c r="L187" s="181"/>
      <c r="M187" s="181"/>
      <c r="N187" s="181"/>
      <c r="O187" s="181"/>
      <c r="P187" s="181"/>
      <c r="Q187" s="181"/>
      <c r="R187" s="181"/>
      <c r="S187" s="181"/>
      <c r="T187" s="181"/>
      <c r="U187" s="181"/>
      <c r="V187" s="181"/>
      <c r="W187" s="181"/>
    </row>
    <row r="188" spans="1:30" s="179" customFormat="1" ht="14.2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Y188" s="5"/>
      <c r="Z188" s="5"/>
      <c r="AA188" s="5"/>
      <c r="AB188" s="5"/>
      <c r="AC188" s="5"/>
      <c r="AD188" s="157"/>
    </row>
    <row r="189" spans="1:30" s="179" customFormat="1" ht="14.2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Y189" s="5"/>
      <c r="Z189" s="5"/>
      <c r="AA189" s="5"/>
      <c r="AB189" s="5"/>
      <c r="AC189" s="5"/>
      <c r="AD189" s="157"/>
    </row>
  </sheetData>
  <sheetProtection algorithmName="SHA-512" hashValue="QJ+CGis2kLhp/Eq98ihLONnceemGm+8JjLYNBfkpTg/S2czf1r0M6UIAqsaFyUrBAwMLDmox8nCmu3AbWcRxGA==" saltValue="SqmFy9OjyaL6Oz82/Hn1TQ==" spinCount="100000" sheet="1" objects="1" scenarios="1"/>
  <mergeCells count="366">
    <mergeCell ref="Y176:AC176"/>
    <mergeCell ref="G177:W177"/>
    <mergeCell ref="A178:C185"/>
    <mergeCell ref="D178:F185"/>
    <mergeCell ref="G178:Q178"/>
    <mergeCell ref="R178:S178"/>
    <mergeCell ref="T178:W178"/>
    <mergeCell ref="Y178:AC178"/>
    <mergeCell ref="G179:W179"/>
    <mergeCell ref="Y179:AC179"/>
    <mergeCell ref="G180:Q180"/>
    <mergeCell ref="R180:S180"/>
    <mergeCell ref="T180:W180"/>
    <mergeCell ref="Y180:AC180"/>
    <mergeCell ref="G181:W181"/>
    <mergeCell ref="Y181:AC181"/>
    <mergeCell ref="G182:Q182"/>
    <mergeCell ref="R182:S182"/>
    <mergeCell ref="T182:W182"/>
    <mergeCell ref="G183:W183"/>
    <mergeCell ref="G184:Q184"/>
    <mergeCell ref="R184:S184"/>
    <mergeCell ref="T184:W184"/>
    <mergeCell ref="G185:W185"/>
    <mergeCell ref="Y171:AC171"/>
    <mergeCell ref="G172:Q172"/>
    <mergeCell ref="R172:S172"/>
    <mergeCell ref="T172:W172"/>
    <mergeCell ref="G173:W173"/>
    <mergeCell ref="G174:Q174"/>
    <mergeCell ref="R174:S174"/>
    <mergeCell ref="T174:W174"/>
    <mergeCell ref="G175:W175"/>
    <mergeCell ref="T164:W164"/>
    <mergeCell ref="G165:W165"/>
    <mergeCell ref="A166:C177"/>
    <mergeCell ref="D166:F177"/>
    <mergeCell ref="G166:Q166"/>
    <mergeCell ref="R166:S166"/>
    <mergeCell ref="T166:W166"/>
    <mergeCell ref="G167:W167"/>
    <mergeCell ref="G168:Q168"/>
    <mergeCell ref="R168:S168"/>
    <mergeCell ref="T168:W168"/>
    <mergeCell ref="G169:W169"/>
    <mergeCell ref="G170:Q170"/>
    <mergeCell ref="R170:S170"/>
    <mergeCell ref="T170:W170"/>
    <mergeCell ref="G171:W171"/>
    <mergeCell ref="G176:Q176"/>
    <mergeCell ref="R176:S176"/>
    <mergeCell ref="T176:W176"/>
    <mergeCell ref="A156:C165"/>
    <mergeCell ref="D156:F165"/>
    <mergeCell ref="G156:Q156"/>
    <mergeCell ref="R156:S156"/>
    <mergeCell ref="Y160:AC160"/>
    <mergeCell ref="G161:W161"/>
    <mergeCell ref="G162:Q162"/>
    <mergeCell ref="R162:S162"/>
    <mergeCell ref="T162:W162"/>
    <mergeCell ref="G163:W163"/>
    <mergeCell ref="T156:W156"/>
    <mergeCell ref="Y156:AC156"/>
    <mergeCell ref="G157:W157"/>
    <mergeCell ref="Y157:AC157"/>
    <mergeCell ref="G158:Q158"/>
    <mergeCell ref="R158:S158"/>
    <mergeCell ref="T158:W158"/>
    <mergeCell ref="Y158:AC158"/>
    <mergeCell ref="G159:W159"/>
    <mergeCell ref="Y159:AC159"/>
    <mergeCell ref="G164:Q164"/>
    <mergeCell ref="G147:Q147"/>
    <mergeCell ref="R147:S147"/>
    <mergeCell ref="T147:W147"/>
    <mergeCell ref="G148:W148"/>
    <mergeCell ref="A149:W149"/>
    <mergeCell ref="A150:C155"/>
    <mergeCell ref="D150:F155"/>
    <mergeCell ref="G150:Q150"/>
    <mergeCell ref="R150:S150"/>
    <mergeCell ref="T150:W150"/>
    <mergeCell ref="G151:W151"/>
    <mergeCell ref="G152:Q152"/>
    <mergeCell ref="R152:S152"/>
    <mergeCell ref="T152:W152"/>
    <mergeCell ref="G153:W153"/>
    <mergeCell ref="G154:Q154"/>
    <mergeCell ref="R154:S154"/>
    <mergeCell ref="T154:W154"/>
    <mergeCell ref="G155:W155"/>
    <mergeCell ref="G160:Q160"/>
    <mergeCell ref="R160:S160"/>
    <mergeCell ref="T160:W160"/>
    <mergeCell ref="R164:S164"/>
    <mergeCell ref="G142:W142"/>
    <mergeCell ref="G143:Q143"/>
    <mergeCell ref="R143:S143"/>
    <mergeCell ref="T143:W143"/>
    <mergeCell ref="G144:W144"/>
    <mergeCell ref="G145:Q145"/>
    <mergeCell ref="R145:S145"/>
    <mergeCell ref="T145:W145"/>
    <mergeCell ref="G146:W146"/>
    <mergeCell ref="G137:Q137"/>
    <mergeCell ref="R137:S137"/>
    <mergeCell ref="T137:W137"/>
    <mergeCell ref="G138:W138"/>
    <mergeCell ref="G139:Q139"/>
    <mergeCell ref="R139:S139"/>
    <mergeCell ref="T139:W139"/>
    <mergeCell ref="G140:W140"/>
    <mergeCell ref="G141:Q141"/>
    <mergeCell ref="R141:S141"/>
    <mergeCell ref="T141:W141"/>
    <mergeCell ref="G132:W132"/>
    <mergeCell ref="G133:Q133"/>
    <mergeCell ref="R133:S133"/>
    <mergeCell ref="T133:W133"/>
    <mergeCell ref="G134:W134"/>
    <mergeCell ref="G135:Q135"/>
    <mergeCell ref="R135:S135"/>
    <mergeCell ref="T135:W135"/>
    <mergeCell ref="G136:W136"/>
    <mergeCell ref="G128:W128"/>
    <mergeCell ref="Y128:AC128"/>
    <mergeCell ref="G129:Q129"/>
    <mergeCell ref="R129:S129"/>
    <mergeCell ref="T129:W129"/>
    <mergeCell ref="Y129:AC129"/>
    <mergeCell ref="G130:W130"/>
    <mergeCell ref="Y130:AC130"/>
    <mergeCell ref="G131:Q131"/>
    <mergeCell ref="R131:S131"/>
    <mergeCell ref="T131:W131"/>
    <mergeCell ref="G124:W124"/>
    <mergeCell ref="Y124:AC124"/>
    <mergeCell ref="G125:Q125"/>
    <mergeCell ref="R125:S125"/>
    <mergeCell ref="T125:W125"/>
    <mergeCell ref="Y125:AC125"/>
    <mergeCell ref="G126:W126"/>
    <mergeCell ref="Y126:AC126"/>
    <mergeCell ref="G127:Q127"/>
    <mergeCell ref="R127:S127"/>
    <mergeCell ref="T127:W127"/>
    <mergeCell ref="Y127:AC127"/>
    <mergeCell ref="Y120:AC120"/>
    <mergeCell ref="G121:Q121"/>
    <mergeCell ref="R121:S121"/>
    <mergeCell ref="T121:W121"/>
    <mergeCell ref="Y121:AC121"/>
    <mergeCell ref="G122:W122"/>
    <mergeCell ref="Y122:AC122"/>
    <mergeCell ref="G123:Q123"/>
    <mergeCell ref="R123:S123"/>
    <mergeCell ref="T123:W123"/>
    <mergeCell ref="Y123:AC123"/>
    <mergeCell ref="Y109:AC109"/>
    <mergeCell ref="G110:Q110"/>
    <mergeCell ref="Y110:AC110"/>
    <mergeCell ref="G111:P111"/>
    <mergeCell ref="S111:V111"/>
    <mergeCell ref="G112:V112"/>
    <mergeCell ref="G113:Q113"/>
    <mergeCell ref="T113:W113"/>
    <mergeCell ref="R119:S119"/>
    <mergeCell ref="T119:W119"/>
    <mergeCell ref="Y119:AC119"/>
    <mergeCell ref="D107:F108"/>
    <mergeCell ref="G107:Q107"/>
    <mergeCell ref="R107:W107"/>
    <mergeCell ref="G108:W108"/>
    <mergeCell ref="A109:C114"/>
    <mergeCell ref="D109:F114"/>
    <mergeCell ref="G109:Q109"/>
    <mergeCell ref="T109:W109"/>
    <mergeCell ref="G114:Q114"/>
    <mergeCell ref="A95:C108"/>
    <mergeCell ref="D95:F96"/>
    <mergeCell ref="G95:Q95"/>
    <mergeCell ref="R95:S95"/>
    <mergeCell ref="T95:W95"/>
    <mergeCell ref="G100:W100"/>
    <mergeCell ref="Y100:AC100"/>
    <mergeCell ref="D101:F106"/>
    <mergeCell ref="G101:Q101"/>
    <mergeCell ref="R101:S101"/>
    <mergeCell ref="T101:W101"/>
    <mergeCell ref="Y101:AB101"/>
    <mergeCell ref="G102:W102"/>
    <mergeCell ref="G103:Q103"/>
    <mergeCell ref="R103:S103"/>
    <mergeCell ref="T103:W103"/>
    <mergeCell ref="G104:W104"/>
    <mergeCell ref="G105:Q105"/>
    <mergeCell ref="R105:S105"/>
    <mergeCell ref="T105:W105"/>
    <mergeCell ref="G106:W106"/>
    <mergeCell ref="D99:F100"/>
    <mergeCell ref="G99:Q99"/>
    <mergeCell ref="R99:S99"/>
    <mergeCell ref="T99:W99"/>
    <mergeCell ref="Y99:AC99"/>
    <mergeCell ref="Y95:AC95"/>
    <mergeCell ref="G96:W96"/>
    <mergeCell ref="Y96:AC96"/>
    <mergeCell ref="D97:F98"/>
    <mergeCell ref="G97:Q97"/>
    <mergeCell ref="R97:S97"/>
    <mergeCell ref="T97:W97"/>
    <mergeCell ref="Y97:AC97"/>
    <mergeCell ref="G98:W98"/>
    <mergeCell ref="Y98:AC98"/>
    <mergeCell ref="A91:C94"/>
    <mergeCell ref="D91:F94"/>
    <mergeCell ref="G91:Q91"/>
    <mergeCell ref="R91:S91"/>
    <mergeCell ref="T91:W91"/>
    <mergeCell ref="Y91:AC91"/>
    <mergeCell ref="G92:W92"/>
    <mergeCell ref="Y92:AC92"/>
    <mergeCell ref="G93:Q93"/>
    <mergeCell ref="R93:S93"/>
    <mergeCell ref="T93:W93"/>
    <mergeCell ref="G94:W94"/>
    <mergeCell ref="Y85:AC85"/>
    <mergeCell ref="G86:W86"/>
    <mergeCell ref="G87:Q87"/>
    <mergeCell ref="R87:S87"/>
    <mergeCell ref="T87:W87"/>
    <mergeCell ref="G88:W88"/>
    <mergeCell ref="A89:C90"/>
    <mergeCell ref="D89:F90"/>
    <mergeCell ref="G89:Q89"/>
    <mergeCell ref="R89:S89"/>
    <mergeCell ref="T89:W89"/>
    <mergeCell ref="Y89:AC89"/>
    <mergeCell ref="G90:W90"/>
    <mergeCell ref="Y81:AC81"/>
    <mergeCell ref="G82:W82"/>
    <mergeCell ref="Y82:AC82"/>
    <mergeCell ref="G83:Q83"/>
    <mergeCell ref="R83:S83"/>
    <mergeCell ref="T83:W83"/>
    <mergeCell ref="Y83:AC83"/>
    <mergeCell ref="G84:W84"/>
    <mergeCell ref="Y84:AC84"/>
    <mergeCell ref="G78:W78"/>
    <mergeCell ref="G79:Q79"/>
    <mergeCell ref="R79:S79"/>
    <mergeCell ref="T79:W79"/>
    <mergeCell ref="G80:W80"/>
    <mergeCell ref="A81:C88"/>
    <mergeCell ref="D81:F88"/>
    <mergeCell ref="G81:Q81"/>
    <mergeCell ref="R81:S81"/>
    <mergeCell ref="T81:W81"/>
    <mergeCell ref="G85:Q85"/>
    <mergeCell ref="R85:S85"/>
    <mergeCell ref="T85:W85"/>
    <mergeCell ref="D59:F80"/>
    <mergeCell ref="G74:W74"/>
    <mergeCell ref="G75:Q75"/>
    <mergeCell ref="R75:S75"/>
    <mergeCell ref="T75:W75"/>
    <mergeCell ref="G76:W76"/>
    <mergeCell ref="G77:Q77"/>
    <mergeCell ref="R77:S77"/>
    <mergeCell ref="T77:W77"/>
    <mergeCell ref="G70:V70"/>
    <mergeCell ref="G71:Q71"/>
    <mergeCell ref="R71:S71"/>
    <mergeCell ref="T71:W71"/>
    <mergeCell ref="G72:W72"/>
    <mergeCell ref="G73:Q73"/>
    <mergeCell ref="R73:S73"/>
    <mergeCell ref="T73:W73"/>
    <mergeCell ref="Y65:AC65"/>
    <mergeCell ref="Y66:AC66"/>
    <mergeCell ref="G67:Q67"/>
    <mergeCell ref="R67:S67"/>
    <mergeCell ref="T67:W67"/>
    <mergeCell ref="Y67:AC67"/>
    <mergeCell ref="G68:W68"/>
    <mergeCell ref="Y68:AC68"/>
    <mergeCell ref="G69:Q69"/>
    <mergeCell ref="R69:S69"/>
    <mergeCell ref="T69:W69"/>
    <mergeCell ref="Y69:AC69"/>
    <mergeCell ref="Y60:AC60"/>
    <mergeCell ref="G61:Q61"/>
    <mergeCell ref="R61:S61"/>
    <mergeCell ref="T61:W61"/>
    <mergeCell ref="Y61:AC61"/>
    <mergeCell ref="Y62:AC62"/>
    <mergeCell ref="G59:Q59"/>
    <mergeCell ref="T63:W63"/>
    <mergeCell ref="Y63:AC63"/>
    <mergeCell ref="Y53:AC53"/>
    <mergeCell ref="G54:W54"/>
    <mergeCell ref="Y54:AC54"/>
    <mergeCell ref="G55:Q55"/>
    <mergeCell ref="R55:S55"/>
    <mergeCell ref="T55:W55"/>
    <mergeCell ref="Y55:AC55"/>
    <mergeCell ref="G56:W56"/>
    <mergeCell ref="Y59:AC59"/>
    <mergeCell ref="A1:W1"/>
    <mergeCell ref="A2:W6"/>
    <mergeCell ref="A7:W39"/>
    <mergeCell ref="A40:W40"/>
    <mergeCell ref="A41:W41"/>
    <mergeCell ref="A42:W48"/>
    <mergeCell ref="G49:Q51"/>
    <mergeCell ref="R49:S51"/>
    <mergeCell ref="T49:W51"/>
    <mergeCell ref="A59:C80"/>
    <mergeCell ref="R59:S59"/>
    <mergeCell ref="A49:C51"/>
    <mergeCell ref="D49:F51"/>
    <mergeCell ref="G62:W62"/>
    <mergeCell ref="G66:W66"/>
    <mergeCell ref="A52:W52"/>
    <mergeCell ref="A53:C58"/>
    <mergeCell ref="D53:F58"/>
    <mergeCell ref="G53:Q53"/>
    <mergeCell ref="R53:S53"/>
    <mergeCell ref="T53:W53"/>
    <mergeCell ref="G57:Q57"/>
    <mergeCell ref="R57:S57"/>
    <mergeCell ref="T57:W57"/>
    <mergeCell ref="G58:W58"/>
    <mergeCell ref="T59:W59"/>
    <mergeCell ref="G63:Q63"/>
    <mergeCell ref="R63:S63"/>
    <mergeCell ref="G60:W60"/>
    <mergeCell ref="G64:W64"/>
    <mergeCell ref="G65:Q65"/>
    <mergeCell ref="R65:S65"/>
    <mergeCell ref="T65:W65"/>
    <mergeCell ref="Y150:AC150"/>
    <mergeCell ref="Y151:AC151"/>
    <mergeCell ref="Y152:AC152"/>
    <mergeCell ref="Y166:AC166"/>
    <mergeCell ref="Y167:AC167"/>
    <mergeCell ref="Y168:AC168"/>
    <mergeCell ref="Y169:AC169"/>
    <mergeCell ref="Y170:AC170"/>
    <mergeCell ref="A115:C148"/>
    <mergeCell ref="R115:S115"/>
    <mergeCell ref="T115:W115"/>
    <mergeCell ref="Y115:AC115"/>
    <mergeCell ref="G116:W116"/>
    <mergeCell ref="Y116:AC116"/>
    <mergeCell ref="G117:Q117"/>
    <mergeCell ref="R117:S117"/>
    <mergeCell ref="T117:W117"/>
    <mergeCell ref="Y117:AC117"/>
    <mergeCell ref="G118:W118"/>
    <mergeCell ref="Y118:AC118"/>
    <mergeCell ref="G119:Q119"/>
    <mergeCell ref="D115:F148"/>
    <mergeCell ref="G115:Q115"/>
    <mergeCell ref="G120:W120"/>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B26C2-23CD-4E82-AA41-D0B6B6CC02A3}">
  <sheetPr>
    <tabColor theme="7"/>
  </sheetPr>
  <dimension ref="A1:Y127"/>
  <sheetViews>
    <sheetView showGridLines="0" showRowColHeaders="0" topLeftCell="B1" zoomScaleNormal="100" workbookViewId="0">
      <selection activeCell="U18" sqref="U18"/>
    </sheetView>
  </sheetViews>
  <sheetFormatPr defaultColWidth="10.6328125" defaultRowHeight="15" x14ac:dyDescent="0.25"/>
  <cols>
    <col min="1" max="25" width="5.6328125" style="5" customWidth="1"/>
    <col min="26" max="16384" width="10.6328125" style="5"/>
  </cols>
  <sheetData>
    <row r="1" spans="1:25" x14ac:dyDescent="0.25">
      <c r="A1" s="785" t="s">
        <v>339</v>
      </c>
      <c r="B1" s="785"/>
      <c r="C1" s="785"/>
      <c r="D1" s="785"/>
      <c r="E1" s="785"/>
      <c r="F1" s="785"/>
      <c r="G1" s="785"/>
      <c r="H1" s="785"/>
      <c r="I1" s="785"/>
      <c r="J1" s="785"/>
      <c r="K1" s="785"/>
      <c r="L1" s="785"/>
      <c r="M1" s="785"/>
      <c r="N1" s="785"/>
      <c r="O1" s="785"/>
      <c r="P1" s="785"/>
      <c r="Q1" s="785"/>
      <c r="R1" s="785"/>
      <c r="S1" s="785"/>
      <c r="T1" s="785"/>
      <c r="U1" s="785"/>
      <c r="V1" s="785"/>
      <c r="W1" s="785"/>
      <c r="X1" s="785"/>
      <c r="Y1" s="785"/>
    </row>
    <row r="2" spans="1:25" ht="15.6" thickBot="1" x14ac:dyDescent="0.3">
      <c r="A2" s="785"/>
      <c r="B2" s="785"/>
      <c r="C2" s="785"/>
      <c r="D2" s="785"/>
      <c r="E2" s="785"/>
      <c r="F2" s="785"/>
      <c r="G2" s="785"/>
      <c r="H2" s="785"/>
      <c r="I2" s="785"/>
      <c r="J2" s="785"/>
      <c r="K2" s="785"/>
      <c r="L2" s="785"/>
      <c r="M2" s="785"/>
      <c r="N2" s="785"/>
      <c r="O2" s="785"/>
      <c r="P2" s="785"/>
      <c r="Q2" s="785"/>
      <c r="R2" s="785"/>
      <c r="S2" s="785"/>
      <c r="T2" s="785"/>
      <c r="U2" s="785"/>
      <c r="V2" s="785"/>
      <c r="W2" s="785"/>
      <c r="X2" s="785"/>
      <c r="Y2" s="785"/>
    </row>
    <row r="3" spans="1:25" ht="15" customHeight="1" thickBot="1" x14ac:dyDescent="0.3">
      <c r="A3" s="306" t="s">
        <v>2</v>
      </c>
      <c r="B3" s="306"/>
      <c r="C3" s="306"/>
      <c r="D3" s="306"/>
      <c r="E3" s="306"/>
      <c r="F3" s="306"/>
      <c r="G3" s="306"/>
      <c r="H3" s="306"/>
      <c r="I3" s="306"/>
      <c r="J3" s="743"/>
      <c r="K3" s="744"/>
      <c r="L3" s="744"/>
      <c r="M3" s="744"/>
      <c r="N3" s="744"/>
      <c r="O3" s="744"/>
      <c r="P3" s="744"/>
      <c r="Q3" s="745"/>
      <c r="R3" s="120" t="s">
        <v>4</v>
      </c>
      <c r="S3" s="120"/>
      <c r="T3" s="136"/>
      <c r="U3" s="136"/>
      <c r="V3" s="136"/>
      <c r="W3" s="136"/>
      <c r="X3" s="298"/>
      <c r="Y3" s="298"/>
    </row>
    <row r="4" spans="1:25" ht="15" customHeight="1" thickBot="1" x14ac:dyDescent="0.3">
      <c r="A4" s="306" t="s">
        <v>340</v>
      </c>
      <c r="B4" s="306"/>
      <c r="C4" s="306"/>
      <c r="D4" s="306"/>
      <c r="E4" s="306"/>
      <c r="F4" s="306"/>
      <c r="G4" s="306"/>
      <c r="H4" s="306"/>
      <c r="I4" s="306"/>
      <c r="J4" s="746"/>
      <c r="K4" s="747"/>
      <c r="L4" s="747"/>
      <c r="M4" s="747"/>
      <c r="N4" s="747"/>
      <c r="O4" s="747"/>
      <c r="P4" s="747"/>
      <c r="Q4" s="747"/>
      <c r="R4" s="766" t="s">
        <v>341</v>
      </c>
      <c r="S4" s="767"/>
      <c r="T4" s="768"/>
      <c r="U4" s="768"/>
      <c r="V4" s="768"/>
      <c r="W4" s="768"/>
      <c r="X4" s="755"/>
      <c r="Y4" s="755"/>
    </row>
    <row r="5" spans="1:25" ht="15" customHeight="1" thickBot="1" x14ac:dyDescent="0.3">
      <c r="A5" s="769" t="s">
        <v>342</v>
      </c>
      <c r="B5" s="769"/>
      <c r="C5" s="769"/>
      <c r="D5" s="769"/>
      <c r="E5" s="769"/>
      <c r="F5" s="769"/>
      <c r="G5" s="769"/>
      <c r="H5" s="769"/>
      <c r="I5" s="769"/>
      <c r="J5" s="769"/>
      <c r="K5" s="769"/>
      <c r="L5" s="770"/>
      <c r="M5" s="306" t="s">
        <v>343</v>
      </c>
      <c r="N5" s="306"/>
      <c r="O5" s="306"/>
      <c r="P5" s="306"/>
      <c r="Q5" s="306"/>
      <c r="R5" s="773" t="s">
        <v>344</v>
      </c>
      <c r="S5" s="773"/>
      <c r="T5" s="773" t="s">
        <v>345</v>
      </c>
      <c r="U5" s="773"/>
      <c r="V5" s="773" t="s">
        <v>346</v>
      </c>
      <c r="W5" s="773"/>
      <c r="X5" s="781" t="s">
        <v>347</v>
      </c>
      <c r="Y5" s="781"/>
    </row>
    <row r="6" spans="1:25" ht="15" customHeight="1" thickBot="1" x14ac:dyDescent="0.3">
      <c r="A6" s="756" t="s">
        <v>348</v>
      </c>
      <c r="B6" s="756"/>
      <c r="C6" s="756"/>
      <c r="D6" s="756"/>
      <c r="E6" s="756"/>
      <c r="F6" s="756"/>
      <c r="G6" s="756"/>
      <c r="H6" s="756"/>
      <c r="I6" s="756"/>
      <c r="J6" s="756"/>
      <c r="K6" s="191"/>
      <c r="L6" s="770"/>
      <c r="M6" s="764" t="s">
        <v>349</v>
      </c>
      <c r="N6" s="776" t="s">
        <v>497</v>
      </c>
      <c r="O6" s="776"/>
      <c r="P6" s="776"/>
      <c r="Q6" s="776"/>
      <c r="R6" s="784"/>
      <c r="S6" s="779"/>
      <c r="T6" s="753">
        <f>SUM(R6*0.8)</f>
        <v>0</v>
      </c>
      <c r="U6" s="754"/>
      <c r="V6" s="777">
        <f>SUM(R6-T6)</f>
        <v>0</v>
      </c>
      <c r="W6" s="778"/>
      <c r="X6" s="779"/>
      <c r="Y6" s="780"/>
    </row>
    <row r="7" spans="1:25" ht="15" customHeight="1" x14ac:dyDescent="0.25">
      <c r="A7" s="742" t="str">
        <f>'Program &amp; project types'!Y150</f>
        <v>Complementary paratransit service to fixed route service</v>
      </c>
      <c r="B7" s="742"/>
      <c r="C7" s="742"/>
      <c r="D7" s="742"/>
      <c r="E7" s="742"/>
      <c r="F7" s="742"/>
      <c r="G7" s="742"/>
      <c r="H7" s="742"/>
      <c r="I7" s="742"/>
      <c r="J7" s="742"/>
      <c r="K7" s="192">
        <f>'Program &amp; project types'!AD150</f>
        <v>1</v>
      </c>
      <c r="L7" s="770"/>
      <c r="M7" s="764"/>
      <c r="N7" s="776"/>
      <c r="O7" s="776"/>
      <c r="P7" s="776"/>
      <c r="Q7" s="776"/>
      <c r="R7" s="820" t="s">
        <v>350</v>
      </c>
      <c r="S7" s="820"/>
      <c r="T7" s="820"/>
      <c r="U7" s="820"/>
      <c r="V7" s="820"/>
      <c r="W7" s="820"/>
      <c r="X7" s="820"/>
      <c r="Y7" s="820"/>
    </row>
    <row r="8" spans="1:25" ht="15" customHeight="1" x14ac:dyDescent="0.25">
      <c r="A8" s="742" t="str">
        <f>'Program &amp; project types'!Y151</f>
        <v>Operating assistance</v>
      </c>
      <c r="B8" s="742"/>
      <c r="C8" s="742"/>
      <c r="D8" s="742"/>
      <c r="E8" s="742"/>
      <c r="F8" s="742"/>
      <c r="G8" s="742"/>
      <c r="H8" s="742"/>
      <c r="I8" s="742"/>
      <c r="J8" s="742"/>
      <c r="K8" s="192">
        <f>'Program &amp; project types'!AD151</f>
        <v>1</v>
      </c>
      <c r="L8" s="770"/>
      <c r="M8" s="764"/>
      <c r="R8" s="820"/>
      <c r="S8" s="820"/>
      <c r="T8" s="820"/>
      <c r="U8" s="820"/>
      <c r="V8" s="820"/>
      <c r="W8" s="820"/>
      <c r="X8" s="820"/>
      <c r="Y8" s="820"/>
    </row>
    <row r="9" spans="1:25" ht="15" customHeight="1" thickBot="1" x14ac:dyDescent="0.3">
      <c r="A9" s="742" t="str">
        <f>'Program &amp; project types'!Y152</f>
        <v>Operational support equipment / computer hard/software</v>
      </c>
      <c r="B9" s="742"/>
      <c r="C9" s="742"/>
      <c r="D9" s="742"/>
      <c r="E9" s="742"/>
      <c r="F9" s="742"/>
      <c r="G9" s="742"/>
      <c r="H9" s="742"/>
      <c r="I9" s="742"/>
      <c r="J9" s="742"/>
      <c r="K9" s="192">
        <f>'Program &amp; project types'!AD152</f>
        <v>1</v>
      </c>
      <c r="L9" s="770"/>
      <c r="M9" s="765"/>
      <c r="N9" s="750" t="s">
        <v>351</v>
      </c>
      <c r="O9" s="751"/>
      <c r="P9" s="751"/>
      <c r="Q9" s="751"/>
      <c r="R9" s="751"/>
      <c r="S9" s="751"/>
      <c r="T9" s="751"/>
      <c r="U9" s="751"/>
      <c r="V9" s="751"/>
      <c r="W9" s="752"/>
      <c r="X9" s="748">
        <f>SUM(X6-V6)</f>
        <v>0</v>
      </c>
      <c r="Y9" s="749"/>
    </row>
    <row r="10" spans="1:25" ht="15" customHeight="1" x14ac:dyDescent="0.25">
      <c r="A10" s="742"/>
      <c r="B10" s="742"/>
      <c r="C10" s="742"/>
      <c r="D10" s="742"/>
      <c r="E10" s="742"/>
      <c r="F10" s="742"/>
      <c r="G10" s="742"/>
      <c r="H10" s="742"/>
      <c r="I10" s="742"/>
      <c r="J10" s="742"/>
      <c r="K10" s="193"/>
      <c r="L10" s="770"/>
      <c r="M10" s="821" t="s">
        <v>352</v>
      </c>
      <c r="N10" s="359" t="s">
        <v>543</v>
      </c>
      <c r="O10" s="359"/>
      <c r="P10" s="359"/>
      <c r="Q10" s="359"/>
      <c r="R10" s="359"/>
      <c r="S10" s="359"/>
      <c r="T10" s="359"/>
      <c r="U10" s="359"/>
      <c r="V10" s="359"/>
      <c r="W10" s="359"/>
      <c r="X10" s="359"/>
      <c r="Y10" s="359"/>
    </row>
    <row r="11" spans="1:25" ht="15" customHeight="1" thickBot="1" x14ac:dyDescent="0.3">
      <c r="A11" s="742"/>
      <c r="B11" s="742"/>
      <c r="C11" s="742"/>
      <c r="D11" s="742"/>
      <c r="E11" s="742"/>
      <c r="F11" s="742"/>
      <c r="G11" s="742"/>
      <c r="H11" s="742"/>
      <c r="I11" s="742"/>
      <c r="J11" s="742"/>
      <c r="K11" s="193"/>
      <c r="L11" s="770"/>
      <c r="M11" s="821"/>
      <c r="N11" s="359"/>
      <c r="O11" s="359"/>
      <c r="P11" s="359"/>
      <c r="Q11" s="359"/>
      <c r="R11" s="359"/>
      <c r="S11" s="359"/>
      <c r="T11" s="359"/>
      <c r="U11" s="359"/>
      <c r="V11" s="359"/>
      <c r="W11" s="359"/>
      <c r="X11" s="359"/>
      <c r="Y11" s="359"/>
    </row>
    <row r="12" spans="1:25" ht="15" customHeight="1" thickBot="1" x14ac:dyDescent="0.3">
      <c r="A12" s="742"/>
      <c r="B12" s="742"/>
      <c r="C12" s="742"/>
      <c r="D12" s="742"/>
      <c r="E12" s="742"/>
      <c r="F12" s="742"/>
      <c r="G12" s="742"/>
      <c r="H12" s="742"/>
      <c r="I12" s="742"/>
      <c r="J12" s="742"/>
      <c r="K12" s="193"/>
      <c r="L12" s="770"/>
      <c r="M12" s="821"/>
      <c r="N12" s="782" t="s">
        <v>353</v>
      </c>
      <c r="O12" s="782"/>
      <c r="P12" s="782"/>
      <c r="Q12" s="782"/>
      <c r="R12" s="782"/>
      <c r="S12" s="782"/>
      <c r="T12" s="782"/>
      <c r="U12" s="782"/>
      <c r="V12" s="783"/>
      <c r="W12" s="761" t="e">
        <f>SUM(X6/R6)</f>
        <v>#DIV/0!</v>
      </c>
      <c r="X12" s="762"/>
      <c r="Y12" s="763"/>
    </row>
    <row r="13" spans="1:25" ht="15" customHeight="1" thickBot="1" x14ac:dyDescent="0.3">
      <c r="A13" s="742"/>
      <c r="B13" s="742"/>
      <c r="C13" s="742"/>
      <c r="D13" s="742"/>
      <c r="E13" s="742"/>
      <c r="F13" s="742"/>
      <c r="G13" s="742"/>
      <c r="H13" s="742"/>
      <c r="I13" s="742"/>
      <c r="J13" s="742"/>
      <c r="K13" s="193"/>
      <c r="L13" s="770"/>
      <c r="M13" s="821"/>
      <c r="N13" s="774" t="s">
        <v>354</v>
      </c>
      <c r="O13" s="774"/>
      <c r="P13" s="774"/>
      <c r="Q13" s="774"/>
      <c r="R13" s="774"/>
      <c r="S13" s="774"/>
      <c r="T13" s="774"/>
      <c r="U13" s="774"/>
      <c r="V13" s="775"/>
      <c r="W13" s="761" t="e">
        <f>SUM(X10+X6)/R6</f>
        <v>#DIV/0!</v>
      </c>
      <c r="X13" s="762"/>
      <c r="Y13" s="763"/>
    </row>
    <row r="14" spans="1:25" ht="15" customHeight="1" x14ac:dyDescent="0.25">
      <c r="A14" s="742"/>
      <c r="B14" s="742"/>
      <c r="C14" s="742"/>
      <c r="D14" s="742"/>
      <c r="E14" s="742"/>
      <c r="F14" s="742"/>
      <c r="G14" s="742"/>
      <c r="H14" s="742"/>
      <c r="I14" s="742"/>
      <c r="J14" s="742"/>
      <c r="K14" s="193"/>
      <c r="L14" s="770"/>
      <c r="M14" s="153"/>
      <c r="N14" s="154"/>
      <c r="O14" s="154"/>
      <c r="P14" s="154"/>
      <c r="Q14" s="154"/>
      <c r="R14" s="154"/>
      <c r="S14" s="154"/>
      <c r="T14" s="154"/>
      <c r="U14" s="154"/>
      <c r="V14" s="154"/>
      <c r="W14" s="124"/>
      <c r="X14" s="124"/>
      <c r="Y14" s="124"/>
    </row>
    <row r="15" spans="1:25" ht="15" customHeight="1" x14ac:dyDescent="0.25">
      <c r="A15" s="742"/>
      <c r="B15" s="742"/>
      <c r="C15" s="742"/>
      <c r="D15" s="742"/>
      <c r="E15" s="742"/>
      <c r="F15" s="742"/>
      <c r="G15" s="742"/>
      <c r="H15" s="742"/>
      <c r="I15" s="742"/>
      <c r="J15" s="742"/>
      <c r="K15" s="193"/>
      <c r="L15" s="770"/>
      <c r="M15" s="155"/>
      <c r="N15" s="124"/>
      <c r="O15" s="124"/>
      <c r="P15" s="124"/>
      <c r="Q15" s="124"/>
      <c r="R15" s="124"/>
      <c r="S15" s="124"/>
      <c r="T15" s="124"/>
      <c r="U15" s="124"/>
      <c r="V15" s="124"/>
      <c r="W15" s="124"/>
      <c r="X15" s="124"/>
      <c r="Y15" s="124"/>
    </row>
    <row r="16" spans="1:25" ht="15" customHeight="1" x14ac:dyDescent="0.25">
      <c r="A16" s="742"/>
      <c r="B16" s="742"/>
      <c r="C16" s="742"/>
      <c r="D16" s="742"/>
      <c r="E16" s="742"/>
      <c r="F16" s="742"/>
      <c r="G16" s="742"/>
      <c r="H16" s="742"/>
      <c r="I16" s="742"/>
      <c r="J16" s="742"/>
      <c r="K16" s="193"/>
      <c r="L16" s="770"/>
      <c r="M16" s="772"/>
      <c r="N16" s="772"/>
      <c r="O16" s="772"/>
      <c r="P16" s="772"/>
      <c r="Q16" s="772"/>
      <c r="R16" s="772"/>
      <c r="S16" s="772"/>
      <c r="T16" s="772"/>
      <c r="U16" s="772"/>
      <c r="V16" s="772"/>
      <c r="W16" s="772"/>
      <c r="X16" s="772"/>
      <c r="Y16" s="772"/>
    </row>
    <row r="17" spans="1:25" ht="15" customHeight="1" thickBot="1" x14ac:dyDescent="0.3">
      <c r="A17" s="742"/>
      <c r="B17" s="742"/>
      <c r="C17" s="742"/>
      <c r="D17" s="742"/>
      <c r="E17" s="742"/>
      <c r="F17" s="742"/>
      <c r="G17" s="742"/>
      <c r="H17" s="742"/>
      <c r="I17" s="742"/>
      <c r="J17" s="742"/>
      <c r="K17" s="193"/>
      <c r="L17" s="770"/>
      <c r="M17" s="306" t="s">
        <v>355</v>
      </c>
      <c r="N17" s="306"/>
      <c r="O17" s="306"/>
      <c r="P17" s="306"/>
      <c r="Q17" s="306"/>
      <c r="R17" s="773"/>
      <c r="S17" s="773"/>
      <c r="T17" s="773"/>
      <c r="U17" s="773"/>
      <c r="V17" s="773"/>
      <c r="W17" s="773"/>
      <c r="X17" s="773"/>
      <c r="Y17" s="773"/>
    </row>
    <row r="18" spans="1:25" ht="15" customHeight="1" thickBot="1" x14ac:dyDescent="0.3">
      <c r="A18" s="742"/>
      <c r="B18" s="742"/>
      <c r="C18" s="742"/>
      <c r="D18" s="742"/>
      <c r="E18" s="742"/>
      <c r="F18" s="742"/>
      <c r="G18" s="742"/>
      <c r="H18" s="742"/>
      <c r="I18" s="742"/>
      <c r="J18" s="742"/>
      <c r="K18" s="193"/>
      <c r="L18" s="770"/>
      <c r="M18" s="122" t="s">
        <v>356</v>
      </c>
      <c r="N18" s="122"/>
      <c r="O18" s="122"/>
      <c r="P18" s="122"/>
      <c r="Q18" s="122"/>
      <c r="R18" s="122"/>
      <c r="S18" s="123"/>
      <c r="T18" s="122"/>
      <c r="U18" s="121"/>
      <c r="V18" s="128"/>
      <c r="W18" s="129"/>
      <c r="X18" s="129"/>
      <c r="Y18" s="130"/>
    </row>
    <row r="19" spans="1:25" ht="15" customHeight="1" thickBot="1" x14ac:dyDescent="0.3">
      <c r="A19" s="742"/>
      <c r="B19" s="742"/>
      <c r="C19" s="742"/>
      <c r="D19" s="742"/>
      <c r="E19" s="742"/>
      <c r="F19" s="742"/>
      <c r="G19" s="742"/>
      <c r="H19" s="742"/>
      <c r="I19" s="742"/>
      <c r="J19" s="742"/>
      <c r="K19" s="193"/>
      <c r="L19" s="770"/>
      <c r="M19" s="182" t="s">
        <v>357</v>
      </c>
      <c r="N19" s="182"/>
      <c r="O19" s="182"/>
      <c r="P19" s="182"/>
      <c r="Q19" s="182"/>
      <c r="R19" s="182"/>
      <c r="S19" s="182"/>
      <c r="T19" s="182"/>
      <c r="U19" s="183"/>
      <c r="V19" s="131"/>
      <c r="W19" s="132"/>
      <c r="X19" s="132"/>
      <c r="Y19" s="133"/>
    </row>
    <row r="20" spans="1:25" ht="15" customHeight="1" x14ac:dyDescent="0.25">
      <c r="A20" s="742"/>
      <c r="B20" s="742"/>
      <c r="C20" s="742"/>
      <c r="D20" s="742"/>
      <c r="E20" s="742"/>
      <c r="F20" s="742"/>
      <c r="G20" s="742"/>
      <c r="H20" s="742"/>
      <c r="I20" s="742"/>
      <c r="J20" s="742"/>
      <c r="K20" s="193"/>
      <c r="L20" s="770"/>
      <c r="M20" s="786"/>
      <c r="N20" s="787"/>
      <c r="O20" s="787"/>
      <c r="P20" s="787"/>
      <c r="Q20" s="787"/>
      <c r="R20" s="787"/>
      <c r="S20" s="787"/>
      <c r="T20" s="787"/>
      <c r="U20" s="788"/>
      <c r="V20" s="131"/>
      <c r="W20" s="132"/>
      <c r="X20" s="132"/>
      <c r="Y20" s="133"/>
    </row>
    <row r="21" spans="1:25" ht="15" customHeight="1" x14ac:dyDescent="0.25">
      <c r="A21" s="742"/>
      <c r="B21" s="742"/>
      <c r="C21" s="742"/>
      <c r="D21" s="742"/>
      <c r="E21" s="742"/>
      <c r="F21" s="742"/>
      <c r="G21" s="742"/>
      <c r="H21" s="742"/>
      <c r="I21" s="742"/>
      <c r="J21" s="742"/>
      <c r="K21" s="193"/>
      <c r="L21" s="770"/>
      <c r="M21" s="789"/>
      <c r="N21" s="790"/>
      <c r="O21" s="790"/>
      <c r="P21" s="790"/>
      <c r="Q21" s="790"/>
      <c r="R21" s="790"/>
      <c r="S21" s="790"/>
      <c r="T21" s="790"/>
      <c r="U21" s="791"/>
      <c r="V21" s="132"/>
      <c r="W21" s="132"/>
      <c r="X21" s="132"/>
      <c r="Y21" s="133"/>
    </row>
    <row r="22" spans="1:25" ht="15" customHeight="1" x14ac:dyDescent="0.25">
      <c r="A22" s="742"/>
      <c r="B22" s="742"/>
      <c r="C22" s="742"/>
      <c r="D22" s="742"/>
      <c r="E22" s="742"/>
      <c r="F22" s="742"/>
      <c r="G22" s="742"/>
      <c r="H22" s="742"/>
      <c r="I22" s="742"/>
      <c r="J22" s="742"/>
      <c r="K22" s="193"/>
      <c r="L22" s="770"/>
      <c r="M22" s="789"/>
      <c r="N22" s="790"/>
      <c r="O22" s="790"/>
      <c r="P22" s="790"/>
      <c r="Q22" s="790"/>
      <c r="R22" s="790"/>
      <c r="S22" s="790"/>
      <c r="T22" s="790"/>
      <c r="U22" s="791"/>
      <c r="V22" s="132"/>
      <c r="W22" s="132"/>
      <c r="X22" s="132"/>
      <c r="Y22" s="133"/>
    </row>
    <row r="23" spans="1:25" ht="15" customHeight="1" x14ac:dyDescent="0.25">
      <c r="A23" s="742"/>
      <c r="B23" s="742"/>
      <c r="C23" s="742"/>
      <c r="D23" s="742"/>
      <c r="E23" s="742"/>
      <c r="F23" s="742"/>
      <c r="G23" s="742"/>
      <c r="H23" s="742"/>
      <c r="I23" s="742"/>
      <c r="J23" s="742"/>
      <c r="K23" s="193"/>
      <c r="L23" s="770"/>
      <c r="M23" s="789"/>
      <c r="N23" s="790"/>
      <c r="O23" s="790"/>
      <c r="P23" s="790"/>
      <c r="Q23" s="790"/>
      <c r="R23" s="790"/>
      <c r="S23" s="790"/>
      <c r="T23" s="790"/>
      <c r="U23" s="791"/>
      <c r="V23" s="132"/>
      <c r="W23" s="132"/>
      <c r="X23" s="132"/>
      <c r="Y23" s="133"/>
    </row>
    <row r="24" spans="1:25" ht="15" customHeight="1" x14ac:dyDescent="0.25">
      <c r="A24" s="742"/>
      <c r="B24" s="742"/>
      <c r="C24" s="742"/>
      <c r="D24" s="742"/>
      <c r="E24" s="742"/>
      <c r="F24" s="742"/>
      <c r="G24" s="742"/>
      <c r="H24" s="742"/>
      <c r="I24" s="742"/>
      <c r="J24" s="742"/>
      <c r="K24" s="193"/>
      <c r="L24" s="770"/>
      <c r="M24" s="789"/>
      <c r="N24" s="790"/>
      <c r="O24" s="790"/>
      <c r="P24" s="790"/>
      <c r="Q24" s="790"/>
      <c r="R24" s="790"/>
      <c r="S24" s="790"/>
      <c r="T24" s="790"/>
      <c r="U24" s="791"/>
      <c r="V24" s="132"/>
      <c r="W24" s="132"/>
      <c r="X24" s="132"/>
      <c r="Y24" s="133"/>
    </row>
    <row r="25" spans="1:25" ht="15" customHeight="1" thickBot="1" x14ac:dyDescent="0.3">
      <c r="A25" s="742"/>
      <c r="B25" s="742"/>
      <c r="C25" s="742"/>
      <c r="D25" s="742"/>
      <c r="E25" s="742"/>
      <c r="F25" s="742"/>
      <c r="G25" s="742"/>
      <c r="H25" s="742"/>
      <c r="I25" s="742"/>
      <c r="J25" s="742"/>
      <c r="K25" s="193"/>
      <c r="L25" s="770"/>
      <c r="M25" s="792"/>
      <c r="N25" s="793"/>
      <c r="O25" s="793"/>
      <c r="P25" s="793"/>
      <c r="Q25" s="793"/>
      <c r="R25" s="793"/>
      <c r="S25" s="793"/>
      <c r="T25" s="793"/>
      <c r="U25" s="794"/>
      <c r="V25" s="132"/>
      <c r="W25" s="132"/>
      <c r="X25" s="132"/>
      <c r="Y25" s="133"/>
    </row>
    <row r="26" spans="1:25" ht="15" customHeight="1" thickBot="1" x14ac:dyDescent="0.3">
      <c r="A26" s="757" t="s">
        <v>358</v>
      </c>
      <c r="B26" s="757"/>
      <c r="C26" s="757"/>
      <c r="D26" s="757"/>
      <c r="E26" s="757"/>
      <c r="F26" s="757"/>
      <c r="G26" s="757"/>
      <c r="H26" s="757"/>
      <c r="I26" s="757"/>
      <c r="J26" s="757"/>
      <c r="K26" s="757"/>
      <c r="L26" s="771"/>
      <c r="M26" s="795" t="s">
        <v>359</v>
      </c>
      <c r="N26" s="795"/>
      <c r="O26" s="795"/>
      <c r="P26" s="795"/>
      <c r="Q26" s="795"/>
      <c r="R26" s="795"/>
      <c r="S26" s="795"/>
      <c r="T26" s="795"/>
      <c r="U26" s="795"/>
      <c r="V26" s="132"/>
      <c r="W26" s="132"/>
      <c r="X26" s="132"/>
      <c r="Y26" s="133"/>
    </row>
    <row r="27" spans="1:25" ht="15" customHeight="1" thickBot="1" x14ac:dyDescent="0.3">
      <c r="A27" s="758"/>
      <c r="B27" s="759"/>
      <c r="C27" s="759"/>
      <c r="D27" s="759"/>
      <c r="E27" s="759"/>
      <c r="F27" s="759"/>
      <c r="G27" s="759"/>
      <c r="H27" s="759"/>
      <c r="I27" s="759"/>
      <c r="J27" s="759"/>
      <c r="K27" s="760"/>
      <c r="L27" s="771"/>
      <c r="M27" s="796"/>
      <c r="N27" s="796"/>
      <c r="O27" s="796"/>
      <c r="P27" s="796"/>
      <c r="Q27" s="796"/>
      <c r="R27" s="796"/>
      <c r="S27" s="796"/>
      <c r="T27" s="796"/>
      <c r="U27" s="796"/>
      <c r="V27" s="132"/>
      <c r="W27" s="132"/>
      <c r="X27" s="132"/>
      <c r="Y27" s="133"/>
    </row>
    <row r="28" spans="1:25" ht="15" customHeight="1" thickBot="1" x14ac:dyDescent="0.3">
      <c r="A28" s="9"/>
      <c r="B28" s="9"/>
      <c r="C28" s="9"/>
      <c r="D28" s="9"/>
      <c r="E28" s="9"/>
      <c r="F28" s="9"/>
      <c r="G28" s="9"/>
      <c r="H28" s="9"/>
      <c r="I28" s="9"/>
      <c r="J28" s="9"/>
      <c r="K28" s="9"/>
      <c r="L28" s="771"/>
      <c r="M28" s="797"/>
      <c r="N28" s="797"/>
      <c r="O28" s="797"/>
      <c r="P28" s="797"/>
      <c r="Q28" s="797"/>
      <c r="R28" s="797"/>
      <c r="S28" s="797"/>
      <c r="T28" s="797"/>
      <c r="U28" s="797"/>
      <c r="V28" s="132"/>
      <c r="W28" s="132"/>
      <c r="X28" s="132"/>
      <c r="Y28" s="133"/>
    </row>
    <row r="29" spans="1:25" ht="15" customHeight="1" thickBot="1" x14ac:dyDescent="0.3">
      <c r="A29" s="124"/>
      <c r="B29" s="124"/>
      <c r="C29" s="124"/>
      <c r="D29" s="124"/>
      <c r="E29" s="124"/>
      <c r="F29" s="124"/>
      <c r="G29" s="124"/>
      <c r="H29" s="124"/>
      <c r="I29" s="124"/>
      <c r="J29" s="124"/>
      <c r="K29" s="124"/>
      <c r="L29" s="770"/>
      <c r="M29" s="798"/>
      <c r="N29" s="799"/>
      <c r="O29" s="799"/>
      <c r="P29" s="799"/>
      <c r="Q29" s="799"/>
      <c r="R29" s="799"/>
      <c r="S29" s="799"/>
      <c r="T29" s="799"/>
      <c r="U29" s="799"/>
      <c r="V29" s="799"/>
      <c r="W29" s="799"/>
      <c r="X29" s="799"/>
      <c r="Y29" s="800"/>
    </row>
    <row r="30" spans="1:25" ht="15" customHeight="1" thickBot="1" x14ac:dyDescent="0.3">
      <c r="A30" s="807" t="s">
        <v>360</v>
      </c>
      <c r="B30" s="808"/>
      <c r="C30" s="808"/>
      <c r="D30" s="808"/>
      <c r="E30" s="808"/>
      <c r="F30" s="808"/>
      <c r="G30" s="808"/>
      <c r="H30" s="808"/>
      <c r="I30" s="808"/>
      <c r="J30" s="808"/>
      <c r="K30" s="809"/>
      <c r="L30" s="770"/>
      <c r="M30" s="801"/>
      <c r="N30" s="802"/>
      <c r="O30" s="802"/>
      <c r="P30" s="802"/>
      <c r="Q30" s="802"/>
      <c r="R30" s="802"/>
      <c r="S30" s="802"/>
      <c r="T30" s="802"/>
      <c r="U30" s="802"/>
      <c r="V30" s="802"/>
      <c r="W30" s="802"/>
      <c r="X30" s="802"/>
      <c r="Y30" s="803"/>
    </row>
    <row r="31" spans="1:25" ht="15" customHeight="1" x14ac:dyDescent="0.25">
      <c r="A31" s="810" t="s">
        <v>361</v>
      </c>
      <c r="B31" s="810"/>
      <c r="C31" s="810"/>
      <c r="D31" s="810"/>
      <c r="E31" s="810"/>
      <c r="F31" s="811"/>
      <c r="G31" s="812" t="s">
        <v>362</v>
      </c>
      <c r="H31" s="813"/>
      <c r="I31" s="125"/>
      <c r="J31" s="126"/>
      <c r="K31" s="126"/>
      <c r="L31" s="770"/>
      <c r="M31" s="801"/>
      <c r="N31" s="802"/>
      <c r="O31" s="802"/>
      <c r="P31" s="802"/>
      <c r="Q31" s="802"/>
      <c r="R31" s="802"/>
      <c r="S31" s="802"/>
      <c r="T31" s="802"/>
      <c r="U31" s="802"/>
      <c r="V31" s="802"/>
      <c r="W31" s="802"/>
      <c r="X31" s="802"/>
      <c r="Y31" s="803"/>
    </row>
    <row r="32" spans="1:25" ht="15" customHeight="1" x14ac:dyDescent="0.25">
      <c r="A32" s="816" t="s">
        <v>495</v>
      </c>
      <c r="B32" s="816"/>
      <c r="C32" s="816"/>
      <c r="D32" s="816"/>
      <c r="E32" s="816"/>
      <c r="F32" s="817"/>
      <c r="G32" s="812"/>
      <c r="H32" s="813"/>
      <c r="I32" s="125"/>
      <c r="J32" s="126"/>
      <c r="K32" s="126"/>
      <c r="L32" s="770"/>
      <c r="M32" s="801"/>
      <c r="N32" s="802"/>
      <c r="O32" s="802"/>
      <c r="P32" s="802"/>
      <c r="Q32" s="802"/>
      <c r="R32" s="802"/>
      <c r="S32" s="802"/>
      <c r="T32" s="802"/>
      <c r="U32" s="802"/>
      <c r="V32" s="802"/>
      <c r="W32" s="802"/>
      <c r="X32" s="802"/>
      <c r="Y32" s="803"/>
    </row>
    <row r="33" spans="1:25" ht="15" customHeight="1" x14ac:dyDescent="0.25">
      <c r="A33" s="818" t="s">
        <v>363</v>
      </c>
      <c r="B33" s="818"/>
      <c r="C33" s="818"/>
      <c r="D33" s="818"/>
      <c r="E33" s="818"/>
      <c r="F33" s="819"/>
      <c r="G33" s="812"/>
      <c r="H33" s="813"/>
      <c r="I33" s="125"/>
      <c r="J33" s="126"/>
      <c r="K33" s="126"/>
      <c r="L33" s="770"/>
      <c r="M33" s="801"/>
      <c r="N33" s="802"/>
      <c r="O33" s="802"/>
      <c r="P33" s="802"/>
      <c r="Q33" s="802"/>
      <c r="R33" s="802"/>
      <c r="S33" s="802"/>
      <c r="T33" s="802"/>
      <c r="U33" s="802"/>
      <c r="V33" s="802"/>
      <c r="W33" s="802"/>
      <c r="X33" s="802"/>
      <c r="Y33" s="803"/>
    </row>
    <row r="34" spans="1:25" ht="15" customHeight="1" x14ac:dyDescent="0.25">
      <c r="A34" s="818" t="s">
        <v>496</v>
      </c>
      <c r="B34" s="818"/>
      <c r="C34" s="818"/>
      <c r="D34" s="818"/>
      <c r="E34" s="818"/>
      <c r="F34" s="819"/>
      <c r="G34" s="812"/>
      <c r="H34" s="813"/>
      <c r="I34" s="125"/>
      <c r="J34" s="126"/>
      <c r="K34" s="126"/>
      <c r="L34" s="770"/>
      <c r="M34" s="801"/>
      <c r="N34" s="802"/>
      <c r="O34" s="802"/>
      <c r="P34" s="802"/>
      <c r="Q34" s="802"/>
      <c r="R34" s="802"/>
      <c r="S34" s="802"/>
      <c r="T34" s="802"/>
      <c r="U34" s="802"/>
      <c r="V34" s="802"/>
      <c r="W34" s="802"/>
      <c r="X34" s="802"/>
      <c r="Y34" s="803"/>
    </row>
    <row r="35" spans="1:25" ht="15" customHeight="1" x14ac:dyDescent="0.25">
      <c r="A35" s="818" t="s">
        <v>364</v>
      </c>
      <c r="B35" s="818"/>
      <c r="C35" s="818"/>
      <c r="D35" s="818"/>
      <c r="E35" s="818"/>
      <c r="F35" s="819"/>
      <c r="G35" s="812"/>
      <c r="H35" s="813"/>
      <c r="I35" s="125"/>
      <c r="J35" s="126"/>
      <c r="K35" s="126"/>
      <c r="L35" s="770"/>
      <c r="M35" s="801"/>
      <c r="N35" s="802"/>
      <c r="O35" s="802"/>
      <c r="P35" s="802"/>
      <c r="Q35" s="802"/>
      <c r="R35" s="802"/>
      <c r="S35" s="802"/>
      <c r="T35" s="802"/>
      <c r="U35" s="802"/>
      <c r="V35" s="802"/>
      <c r="W35" s="802"/>
      <c r="X35" s="802"/>
      <c r="Y35" s="803"/>
    </row>
    <row r="36" spans="1:25" ht="15" customHeight="1" thickBot="1" x14ac:dyDescent="0.3">
      <c r="A36" s="818" t="s">
        <v>365</v>
      </c>
      <c r="B36" s="818"/>
      <c r="C36" s="818"/>
      <c r="D36" s="818"/>
      <c r="E36" s="818"/>
      <c r="F36" s="819"/>
      <c r="G36" s="814"/>
      <c r="H36" s="815"/>
      <c r="I36" s="125"/>
      <c r="J36" s="126"/>
      <c r="K36" s="126"/>
      <c r="L36" s="770"/>
      <c r="M36" s="801"/>
      <c r="N36" s="802"/>
      <c r="O36" s="802"/>
      <c r="P36" s="802"/>
      <c r="Q36" s="802"/>
      <c r="R36" s="802"/>
      <c r="S36" s="802"/>
      <c r="T36" s="802"/>
      <c r="U36" s="802"/>
      <c r="V36" s="802"/>
      <c r="W36" s="802"/>
      <c r="X36" s="802"/>
      <c r="Y36" s="803"/>
    </row>
    <row r="37" spans="1:25" ht="15" customHeight="1" x14ac:dyDescent="0.25">
      <c r="A37" s="124"/>
      <c r="B37" s="124"/>
      <c r="C37" s="124"/>
      <c r="D37" s="124"/>
      <c r="E37" s="124"/>
      <c r="F37" s="124"/>
      <c r="G37" s="124"/>
      <c r="H37" s="124"/>
      <c r="I37" s="124"/>
      <c r="J37" s="124"/>
      <c r="K37" s="124"/>
      <c r="L37" s="770"/>
      <c r="M37" s="801"/>
      <c r="N37" s="802"/>
      <c r="O37" s="802"/>
      <c r="P37" s="802"/>
      <c r="Q37" s="802"/>
      <c r="R37" s="802"/>
      <c r="S37" s="802"/>
      <c r="T37" s="802"/>
      <c r="U37" s="802"/>
      <c r="V37" s="802"/>
      <c r="W37" s="802"/>
      <c r="X37" s="802"/>
      <c r="Y37" s="803"/>
    </row>
    <row r="38" spans="1:25" ht="15" customHeight="1" thickBot="1" x14ac:dyDescent="0.3">
      <c r="A38" s="124"/>
      <c r="B38" s="124"/>
      <c r="C38" s="124"/>
      <c r="D38" s="124"/>
      <c r="E38" s="124"/>
      <c r="F38" s="124"/>
      <c r="G38" s="124"/>
      <c r="H38" s="124"/>
      <c r="I38" s="124"/>
      <c r="J38" s="124"/>
      <c r="K38" s="124"/>
      <c r="L38" s="770"/>
      <c r="M38" s="804"/>
      <c r="N38" s="805"/>
      <c r="O38" s="805"/>
      <c r="P38" s="805"/>
      <c r="Q38" s="805"/>
      <c r="R38" s="805"/>
      <c r="S38" s="805"/>
      <c r="T38" s="805"/>
      <c r="U38" s="805"/>
      <c r="V38" s="805"/>
      <c r="W38" s="805"/>
      <c r="X38" s="805"/>
      <c r="Y38" s="806"/>
    </row>
    <row r="39" spans="1:25" x14ac:dyDescent="0.25">
      <c r="A39" s="285"/>
      <c r="B39" s="285"/>
      <c r="C39" s="285"/>
      <c r="D39" s="285"/>
      <c r="E39" s="285"/>
      <c r="F39" s="285"/>
      <c r="G39" s="285"/>
      <c r="H39" s="285"/>
      <c r="I39" s="285"/>
      <c r="J39" s="285"/>
      <c r="K39" s="285"/>
      <c r="L39" s="285"/>
      <c r="M39" s="285"/>
      <c r="N39" s="285"/>
      <c r="O39" s="285"/>
      <c r="P39" s="285"/>
      <c r="Q39" s="285"/>
      <c r="R39" s="285"/>
      <c r="S39" s="285"/>
      <c r="T39" s="285"/>
      <c r="U39" s="285"/>
      <c r="V39" s="285"/>
      <c r="W39" s="285"/>
      <c r="X39" s="285"/>
      <c r="Y39" s="285"/>
    </row>
    <row r="40" spans="1:25" s="127" customFormat="1" ht="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row>
    <row r="41" spans="1:25" s="127" customFormat="1" ht="30.7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row>
    <row r="42" spans="1:25" s="127" customFormat="1" ht="1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row>
    <row r="43" spans="1:25" s="127" customFormat="1" ht="1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row>
    <row r="44" spans="1:25" s="127" customFormat="1" ht="30"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row>
    <row r="45" spans="1:25" s="127" customFormat="1" ht="1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row>
    <row r="46" spans="1:25" s="127" customFormat="1" ht="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row>
    <row r="47" spans="1:25" s="127" customFormat="1" ht="29.2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row>
    <row r="48" spans="1:25" s="127" customFormat="1" ht="1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row>
    <row r="49" spans="1:25" s="127" customFormat="1" ht="1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row>
    <row r="50" spans="1:25" s="127" customFormat="1" ht="30"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row>
    <row r="51" spans="1:25" s="127" customFormat="1" ht="1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row>
    <row r="52" spans="1:25" s="127" customFormat="1" ht="1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row>
    <row r="53" spans="1:25" s="127" customFormat="1" ht="27"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row>
    <row r="54" spans="1:25" s="127" customFormat="1" ht="1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row>
    <row r="55" spans="1:25" s="127" customFormat="1" ht="1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row>
    <row r="56" spans="1:25" s="127" customFormat="1" ht="1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row>
    <row r="57" spans="1:25" s="127" customFormat="1" ht="1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row>
    <row r="58" spans="1:25" s="127" customFormat="1" ht="1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row>
    <row r="59" spans="1:25" s="127" customFormat="1" ht="1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row>
    <row r="60" spans="1:25" s="127" customFormat="1" ht="1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row>
    <row r="61" spans="1:25" s="127" customFormat="1" ht="1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row>
    <row r="62" spans="1:25" s="127" customFormat="1" ht="1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row>
    <row r="63" spans="1:25" s="127" customFormat="1" ht="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row>
    <row r="64" spans="1:25" s="127" customFormat="1" ht="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row>
    <row r="65" spans="1:25" s="127" customFormat="1" ht="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row>
    <row r="66" spans="1:25" s="127" customFormat="1" ht="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row>
    <row r="67" spans="1:25" s="127" customFormat="1" ht="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row>
    <row r="68" spans="1:25" s="127" customFormat="1" ht="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row>
    <row r="69" spans="1:25" s="127" customFormat="1" ht="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row>
    <row r="70" spans="1:25" ht="14.25" customHeight="1" x14ac:dyDescent="0.25"/>
    <row r="71" spans="1:25" s="127" customFormat="1" ht="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row>
    <row r="72" spans="1:25" s="127" customFormat="1" ht="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row>
    <row r="73" spans="1:25" s="127" customFormat="1" ht="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row>
    <row r="74" spans="1:25" s="127" customFormat="1" ht="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row>
    <row r="75" spans="1:25" s="127" customFormat="1" ht="32.2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row>
    <row r="76" spans="1:25" s="127" customFormat="1" ht="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row>
    <row r="77" spans="1:25" s="127" customFormat="1" ht="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row>
    <row r="78" spans="1:25" s="127" customFormat="1" ht="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row>
    <row r="79" spans="1:25" s="127" customFormat="1" ht="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row>
    <row r="80" spans="1:25" s="127" customFormat="1" ht="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row>
    <row r="81" spans="1:25" s="127" customFormat="1" ht="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row>
    <row r="82" spans="1:25" s="127" customFormat="1" ht="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row>
    <row r="83" spans="1:25" s="127" customFormat="1" ht="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row>
    <row r="84" spans="1:25" s="127" customFormat="1" ht="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row>
    <row r="85" spans="1:25" s="127" customFormat="1" ht="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row>
    <row r="86" spans="1:25" s="127" customFormat="1" ht="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row>
    <row r="87" spans="1:25" ht="14.25" customHeight="1" x14ac:dyDescent="0.25"/>
    <row r="88" spans="1:25" s="127" customFormat="1" ht="19.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row>
    <row r="89" spans="1:25" s="127" customFormat="1" ht="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row>
    <row r="90" spans="1:25" s="127" customFormat="1" ht="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row>
    <row r="91" spans="1:25" s="127" customFormat="1" ht="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row>
    <row r="92" spans="1:25" s="127" customFormat="1" ht="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row>
    <row r="93" spans="1:25" s="127" customFormat="1" ht="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row>
    <row r="94" spans="1:25" s="127" customFormat="1" ht="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row>
    <row r="95" spans="1:25" s="127" customFormat="1" ht="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row>
    <row r="96" spans="1:25" ht="14.25" customHeight="1" x14ac:dyDescent="0.25"/>
    <row r="97" spans="1:25" s="127" customFormat="1" ht="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row>
    <row r="98" spans="1:25" s="127" customFormat="1" ht="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row>
    <row r="99" spans="1:25" s="127" customFormat="1" ht="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row>
    <row r="100" spans="1:25" s="127" customFormat="1" ht="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s="127" customFormat="1" ht="1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spans="1:25" s="127" customFormat="1" ht="1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spans="1:25" s="127" customFormat="1" ht="1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spans="1:25" s="127" customFormat="1" ht="1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spans="1:25" s="127" customFormat="1" ht="1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spans="1:25" ht="14.25" customHeight="1" x14ac:dyDescent="0.25"/>
    <row r="107" spans="1:25" s="127" customFormat="1" ht="1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spans="1:25" s="127" customFormat="1" ht="1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spans="1:25" s="127" customFormat="1" ht="1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spans="1:25" s="127" customFormat="1" ht="1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spans="1:25" s="127" customFormat="1" ht="1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spans="1:25" s="127" customFormat="1" ht="1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spans="1:25" s="127" customFormat="1" ht="1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spans="1:25" s="127" customFormat="1" ht="1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1:25" s="127" customFormat="1" ht="1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spans="1:25" ht="14.25" customHeight="1" x14ac:dyDescent="0.25"/>
    <row r="117" spans="1:25" ht="14.25" customHeight="1" x14ac:dyDescent="0.25"/>
    <row r="118" spans="1:25" ht="32.25" customHeight="1" x14ac:dyDescent="0.25"/>
    <row r="119" spans="1:25" s="127" customFormat="1" ht="1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spans="1:25" s="127" customFormat="1" ht="1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14.25" customHeight="1" x14ac:dyDescent="0.25"/>
    <row r="122" spans="1:25" ht="14.25" customHeight="1" x14ac:dyDescent="0.25"/>
    <row r="123" spans="1:25" ht="14.25" customHeight="1" x14ac:dyDescent="0.25"/>
    <row r="124" spans="1:25" ht="14.25" customHeight="1" x14ac:dyDescent="0.25"/>
    <row r="125" spans="1:25" ht="14.25" customHeight="1" x14ac:dyDescent="0.25"/>
    <row r="126" spans="1:25" s="127" customFormat="1" ht="1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spans="1:25" s="127" customFormat="1" ht="1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sheetData>
  <sheetProtection algorithmName="SHA-512" hashValue="AnNiw/wjRc4CDqP1aV5nNggMN+2AZ/m4Rx8PUVkp/4CITNPy9X6YNksXJWsKAotJYabV2NsTNlIFeWC/4tG1wg==" saltValue="OHV36VTf2fOvriIlMiFqcA==" spinCount="100000" sheet="1" selectLockedCells="1"/>
  <mergeCells count="72">
    <mergeCell ref="A1:Y2"/>
    <mergeCell ref="M20:U25"/>
    <mergeCell ref="M26:U28"/>
    <mergeCell ref="M29:Y38"/>
    <mergeCell ref="A30:K30"/>
    <mergeCell ref="A31:F31"/>
    <mergeCell ref="G31:H36"/>
    <mergeCell ref="A32:F32"/>
    <mergeCell ref="A33:F33"/>
    <mergeCell ref="A34:F34"/>
    <mergeCell ref="A35:F35"/>
    <mergeCell ref="A36:F36"/>
    <mergeCell ref="A25:J25"/>
    <mergeCell ref="A21:J21"/>
    <mergeCell ref="R7:Y8"/>
    <mergeCell ref="M10:M13"/>
    <mergeCell ref="X3:Y3"/>
    <mergeCell ref="L5:L38"/>
    <mergeCell ref="M16:Y16"/>
    <mergeCell ref="M17:Q17"/>
    <mergeCell ref="R17:S17"/>
    <mergeCell ref="T17:U17"/>
    <mergeCell ref="V17:W17"/>
    <mergeCell ref="X17:Y17"/>
    <mergeCell ref="N13:V13"/>
    <mergeCell ref="N6:Q7"/>
    <mergeCell ref="V5:W5"/>
    <mergeCell ref="V6:W6"/>
    <mergeCell ref="X6:Y6"/>
    <mergeCell ref="X5:Y5"/>
    <mergeCell ref="N10:Y11"/>
    <mergeCell ref="N12:V12"/>
    <mergeCell ref="W13:Y13"/>
    <mergeCell ref="M6:M9"/>
    <mergeCell ref="R4:S4"/>
    <mergeCell ref="V4:W4"/>
    <mergeCell ref="T4:U4"/>
    <mergeCell ref="W12:Y12"/>
    <mergeCell ref="R6:S6"/>
    <mergeCell ref="R5:S5"/>
    <mergeCell ref="T5:U5"/>
    <mergeCell ref="A39:Y39"/>
    <mergeCell ref="X9:Y9"/>
    <mergeCell ref="N9:W9"/>
    <mergeCell ref="T6:U6"/>
    <mergeCell ref="X4:Y4"/>
    <mergeCell ref="A17:J17"/>
    <mergeCell ref="A8:J8"/>
    <mergeCell ref="A16:J16"/>
    <mergeCell ref="A6:J6"/>
    <mergeCell ref="A9:J9"/>
    <mergeCell ref="A10:J10"/>
    <mergeCell ref="A11:J11"/>
    <mergeCell ref="A12:J12"/>
    <mergeCell ref="A26:K26"/>
    <mergeCell ref="A27:K27"/>
    <mergeCell ref="A14:J14"/>
    <mergeCell ref="A3:I3"/>
    <mergeCell ref="J3:Q3"/>
    <mergeCell ref="A4:I4"/>
    <mergeCell ref="J4:Q4"/>
    <mergeCell ref="A13:J13"/>
    <mergeCell ref="M5:Q5"/>
    <mergeCell ref="A5:K5"/>
    <mergeCell ref="A23:J23"/>
    <mergeCell ref="A24:J24"/>
    <mergeCell ref="A15:J15"/>
    <mergeCell ref="A7:J7"/>
    <mergeCell ref="A18:J18"/>
    <mergeCell ref="A19:J19"/>
    <mergeCell ref="A20:J20"/>
    <mergeCell ref="A22:J22"/>
  </mergeCells>
  <phoneticPr fontId="60" type="noConversion"/>
  <conditionalFormatting sqref="X9">
    <cfRule type="cellIs" dxfId="0" priority="1" operator="lessThan">
      <formula>0</formula>
    </cfRule>
  </conditionalFormatting>
  <dataValidations count="3">
    <dataValidation type="list" allowBlank="1" showInputMessage="1" showErrorMessage="1" sqref="R4:S4" xr:uid="{BFC0AD33-B6C5-4090-9FEB-ABA9DCDE4198}">
      <formula1>"Lake,Porter,LaPorte,Various"</formula1>
    </dataValidation>
    <dataValidation type="textLength" operator="lessThan" allowBlank="1" showInputMessage="1" showErrorMessage="1" errorTitle="Character Length Surpassed" error="Maximum character length is 500" sqref="M20:U25" xr:uid="{42A476CA-EE76-4BE3-BDD8-D61B0D851BAE}">
      <formula1>500</formula1>
    </dataValidation>
    <dataValidation type="textLength" operator="lessThan" allowBlank="1" showInputMessage="1" showErrorMessage="1" errorTitle="Character Length Surpassed" error="Maximum character length is 1000" sqref="M29:Y38" xr:uid="{78A78DFA-9B81-48CC-A322-2A38F3234CCE}">
      <formula1>1000</formula1>
    </dataValidation>
  </dataValidations>
  <hyperlinks>
    <hyperlink ref="G31:H36" r:id="rId1" display="Click Here!" xr:uid="{5367D82E-4EEC-456B-BDA1-35003D13FC27}"/>
  </hyperlinks>
  <pageMargins left="0.5" right="0.25" top="0.5" bottom="0.25" header="0.25" footer="0"/>
  <pageSetup paperSize="5"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7001A3D4-5586-4CF3-B74E-44253F6C9436}">
          <x14:formula1>
            <xm:f>'Program &amp; project types'!Y150:Y152</xm:f>
          </x14:formula1>
          <xm:sqref>A27:K27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DAE56-C8B6-4C15-9F67-C2CBB30F3F87}">
  <sheetPr>
    <tabColor theme="7"/>
  </sheetPr>
  <dimension ref="A1:J87"/>
  <sheetViews>
    <sheetView showGridLines="0" showRowColHeaders="0" topLeftCell="A20" workbookViewId="0">
      <selection activeCell="C35" sqref="C35"/>
    </sheetView>
  </sheetViews>
  <sheetFormatPr defaultColWidth="8.90625" defaultRowHeight="15" x14ac:dyDescent="0.35"/>
  <cols>
    <col min="1" max="1" width="9.81640625" style="12" customWidth="1"/>
    <col min="2" max="2" width="13.81640625" style="12" customWidth="1"/>
    <col min="3" max="3" width="14.1796875" style="12" customWidth="1"/>
    <col min="4" max="5" width="14.08984375" style="12" customWidth="1"/>
    <col min="6" max="8" width="14.36328125" style="12" customWidth="1"/>
    <col min="9" max="9" width="45.453125" style="12" customWidth="1"/>
    <col min="10" max="16384" width="8.90625" style="12"/>
  </cols>
  <sheetData>
    <row r="1" spans="1:10" s="118" customFormat="1" ht="22.2" thickBot="1" x14ac:dyDescent="0.5">
      <c r="A1" s="827" t="s">
        <v>366</v>
      </c>
      <c r="B1" s="827"/>
      <c r="C1" s="827"/>
      <c r="D1" s="827"/>
      <c r="E1" s="827"/>
      <c r="F1" s="827"/>
      <c r="G1" s="827"/>
      <c r="H1" s="827"/>
      <c r="I1" s="827"/>
      <c r="J1" s="827"/>
    </row>
    <row r="2" spans="1:10" ht="20.25" customHeight="1" thickBot="1" x14ac:dyDescent="0.4">
      <c r="A2" s="828" t="s">
        <v>367</v>
      </c>
      <c r="B2" s="828"/>
      <c r="C2" s="828"/>
      <c r="D2" s="828"/>
      <c r="E2" s="828"/>
      <c r="F2" s="828"/>
      <c r="G2" s="829" t="s">
        <v>368</v>
      </c>
      <c r="H2" s="830"/>
    </row>
    <row r="3" spans="1:10" ht="15.6" thickBot="1" x14ac:dyDescent="0.4">
      <c r="A3" s="828"/>
      <c r="B3" s="828"/>
      <c r="C3" s="828"/>
      <c r="D3" s="828"/>
      <c r="E3" s="828"/>
      <c r="F3" s="828"/>
      <c r="G3" s="831" t="s">
        <v>369</v>
      </c>
      <c r="H3" s="832"/>
    </row>
    <row r="4" spans="1:10" x14ac:dyDescent="0.35">
      <c r="A4" s="828"/>
      <c r="B4" s="828"/>
      <c r="C4" s="828"/>
      <c r="D4" s="828"/>
      <c r="E4" s="828"/>
      <c r="F4" s="828"/>
    </row>
    <row r="5" spans="1:10" x14ac:dyDescent="0.35">
      <c r="A5" s="828"/>
      <c r="B5" s="828"/>
      <c r="C5" s="828"/>
      <c r="D5" s="828"/>
      <c r="E5" s="828"/>
      <c r="F5" s="828"/>
    </row>
    <row r="6" spans="1:10" ht="32.25" customHeight="1" x14ac:dyDescent="0.35">
      <c r="A6" s="828"/>
      <c r="B6" s="828"/>
      <c r="C6" s="828"/>
      <c r="D6" s="828"/>
      <c r="E6" s="828"/>
      <c r="F6" s="828"/>
      <c r="G6" s="13"/>
      <c r="H6" s="13"/>
    </row>
    <row r="7" spans="1:10" ht="75" customHeight="1" x14ac:dyDescent="0.35">
      <c r="A7" s="828"/>
      <c r="B7" s="828"/>
      <c r="C7" s="828"/>
      <c r="D7" s="828"/>
      <c r="E7" s="828"/>
      <c r="F7" s="828"/>
      <c r="G7" s="13"/>
      <c r="H7" s="13"/>
    </row>
    <row r="8" spans="1:10" x14ac:dyDescent="0.35">
      <c r="A8" s="14"/>
      <c r="B8" s="14"/>
      <c r="C8" s="14"/>
      <c r="D8" s="14"/>
      <c r="E8" s="14"/>
      <c r="F8" s="14"/>
      <c r="G8" s="13"/>
      <c r="H8" s="13"/>
    </row>
    <row r="9" spans="1:10" x14ac:dyDescent="0.35">
      <c r="A9" s="823" t="s">
        <v>370</v>
      </c>
      <c r="B9" s="823"/>
      <c r="C9" s="823"/>
      <c r="D9" s="823"/>
      <c r="E9" s="823"/>
      <c r="F9" s="823"/>
      <c r="G9" s="823"/>
      <c r="H9" s="823"/>
      <c r="I9" s="823"/>
      <c r="J9" s="823"/>
    </row>
    <row r="10" spans="1:10" ht="20.25" customHeight="1" x14ac:dyDescent="0.35">
      <c r="A10" s="828" t="s">
        <v>371</v>
      </c>
      <c r="B10" s="828"/>
      <c r="C10" s="828"/>
      <c r="D10" s="828"/>
      <c r="E10" s="828"/>
      <c r="F10" s="828"/>
    </row>
    <row r="11" spans="1:10" ht="16.5" customHeight="1" x14ac:dyDescent="0.35">
      <c r="A11" s="828"/>
      <c r="B11" s="828"/>
      <c r="C11" s="828"/>
      <c r="D11" s="828"/>
      <c r="E11" s="828"/>
      <c r="F11" s="828"/>
    </row>
    <row r="12" spans="1:10" ht="16.2" x14ac:dyDescent="0.35">
      <c r="A12" s="15"/>
      <c r="B12" s="15"/>
    </row>
    <row r="13" spans="1:10" ht="16.2" x14ac:dyDescent="0.35">
      <c r="A13" s="15"/>
      <c r="B13" s="16" t="s">
        <v>372</v>
      </c>
      <c r="C13" s="833" t="s">
        <v>373</v>
      </c>
      <c r="D13" s="834"/>
      <c r="E13" s="834"/>
      <c r="F13" s="834"/>
      <c r="G13" s="834"/>
      <c r="H13" s="835"/>
    </row>
    <row r="14" spans="1:10" ht="33.75" customHeight="1" x14ac:dyDescent="0.35">
      <c r="B14" s="17" t="s">
        <v>374</v>
      </c>
      <c r="C14" s="18" t="s">
        <v>375</v>
      </c>
      <c r="D14" s="19" t="s">
        <v>376</v>
      </c>
      <c r="E14" s="19" t="s">
        <v>377</v>
      </c>
      <c r="F14" s="20" t="s">
        <v>378</v>
      </c>
      <c r="G14" s="20" t="s">
        <v>379</v>
      </c>
      <c r="H14" s="21" t="s">
        <v>380</v>
      </c>
      <c r="I14" s="22" t="s">
        <v>381</v>
      </c>
    </row>
    <row r="15" spans="1:10" ht="16.2" x14ac:dyDescent="0.35">
      <c r="A15" s="23">
        <v>2021</v>
      </c>
      <c r="B15" s="88">
        <v>0</v>
      </c>
      <c r="C15" s="89">
        <v>0</v>
      </c>
      <c r="D15" s="90">
        <v>0</v>
      </c>
      <c r="E15" s="91">
        <v>0</v>
      </c>
      <c r="F15" s="24">
        <f>C15-D15</f>
        <v>0</v>
      </c>
      <c r="G15" s="25">
        <f>C15-E15</f>
        <v>0</v>
      </c>
      <c r="H15" s="26">
        <f>D15-E15</f>
        <v>0</v>
      </c>
      <c r="I15" s="97" t="s">
        <v>382</v>
      </c>
    </row>
    <row r="16" spans="1:10" ht="16.2" x14ac:dyDescent="0.35">
      <c r="A16" s="23">
        <v>2022</v>
      </c>
      <c r="B16" s="92">
        <v>0</v>
      </c>
      <c r="C16" s="93">
        <v>0</v>
      </c>
      <c r="D16" s="94">
        <v>0</v>
      </c>
      <c r="E16" s="95">
        <v>0</v>
      </c>
      <c r="F16" s="27">
        <f t="shared" ref="F16:F20" si="0">C16-D16</f>
        <v>0</v>
      </c>
      <c r="G16" s="28">
        <f t="shared" ref="G16:G20" si="1">C16-E16</f>
        <v>0</v>
      </c>
      <c r="H16" s="29">
        <f t="shared" ref="H16:H20" si="2">D16-E16</f>
        <v>0</v>
      </c>
      <c r="I16" s="98" t="s">
        <v>382</v>
      </c>
    </row>
    <row r="17" spans="1:10" ht="16.2" x14ac:dyDescent="0.35">
      <c r="A17" s="23">
        <v>2023</v>
      </c>
      <c r="B17" s="92">
        <v>0</v>
      </c>
      <c r="C17" s="93">
        <v>0</v>
      </c>
      <c r="D17" s="94">
        <v>0</v>
      </c>
      <c r="E17" s="95">
        <v>0</v>
      </c>
      <c r="F17" s="27">
        <f t="shared" si="0"/>
        <v>0</v>
      </c>
      <c r="G17" s="28">
        <f t="shared" si="1"/>
        <v>0</v>
      </c>
      <c r="H17" s="29">
        <f t="shared" si="2"/>
        <v>0</v>
      </c>
      <c r="I17" s="98" t="s">
        <v>382</v>
      </c>
    </row>
    <row r="18" spans="1:10" ht="16.2" x14ac:dyDescent="0.35">
      <c r="A18" s="23">
        <v>2024</v>
      </c>
      <c r="B18" s="92">
        <v>0</v>
      </c>
      <c r="C18" s="93">
        <v>0</v>
      </c>
      <c r="D18" s="94">
        <v>0</v>
      </c>
      <c r="E18" s="95">
        <v>0</v>
      </c>
      <c r="F18" s="27">
        <f t="shared" si="0"/>
        <v>0</v>
      </c>
      <c r="G18" s="28">
        <f t="shared" si="1"/>
        <v>0</v>
      </c>
      <c r="H18" s="29">
        <f t="shared" si="2"/>
        <v>0</v>
      </c>
      <c r="I18" s="98" t="s">
        <v>382</v>
      </c>
    </row>
    <row r="19" spans="1:10" ht="16.2" x14ac:dyDescent="0.35">
      <c r="A19" s="23">
        <v>2025</v>
      </c>
      <c r="B19" s="92">
        <v>0</v>
      </c>
      <c r="C19" s="93">
        <v>0</v>
      </c>
      <c r="D19" s="94">
        <v>0</v>
      </c>
      <c r="E19" s="95">
        <v>0</v>
      </c>
      <c r="F19" s="27">
        <f t="shared" si="0"/>
        <v>0</v>
      </c>
      <c r="G19" s="28">
        <f t="shared" si="1"/>
        <v>0</v>
      </c>
      <c r="H19" s="29">
        <f t="shared" si="2"/>
        <v>0</v>
      </c>
      <c r="I19" s="98" t="s">
        <v>382</v>
      </c>
    </row>
    <row r="20" spans="1:10" ht="16.8" thickBot="1" x14ac:dyDescent="0.4">
      <c r="A20" s="23">
        <v>2026</v>
      </c>
      <c r="B20" s="96">
        <v>0</v>
      </c>
      <c r="C20" s="93">
        <v>0</v>
      </c>
      <c r="D20" s="94">
        <v>0</v>
      </c>
      <c r="E20" s="94">
        <v>0</v>
      </c>
      <c r="F20" s="27">
        <f t="shared" si="0"/>
        <v>0</v>
      </c>
      <c r="G20" s="28">
        <f t="shared" si="1"/>
        <v>0</v>
      </c>
      <c r="H20" s="29">
        <f t="shared" si="2"/>
        <v>0</v>
      </c>
      <c r="I20" s="99" t="s">
        <v>382</v>
      </c>
    </row>
    <row r="21" spans="1:10" ht="19.2" thickBot="1" x14ac:dyDescent="0.4">
      <c r="A21" s="23" t="s">
        <v>383</v>
      </c>
      <c r="B21" s="30">
        <f>SUM(B15:B20)</f>
        <v>0</v>
      </c>
      <c r="C21" s="31">
        <f t="shared" ref="C21:H21" si="3">SUM(C15:C20)</f>
        <v>0</v>
      </c>
      <c r="D21" s="32">
        <f t="shared" si="3"/>
        <v>0</v>
      </c>
      <c r="E21" s="32">
        <f t="shared" si="3"/>
        <v>0</v>
      </c>
      <c r="F21" s="31">
        <f t="shared" si="3"/>
        <v>0</v>
      </c>
      <c r="G21" s="32">
        <f t="shared" si="3"/>
        <v>0</v>
      </c>
      <c r="H21" s="33">
        <f t="shared" si="3"/>
        <v>0</v>
      </c>
      <c r="I21" s="34"/>
    </row>
    <row r="22" spans="1:10" ht="16.2" x14ac:dyDescent="0.35">
      <c r="A22" s="23"/>
      <c r="C22" s="35"/>
      <c r="D22" s="35"/>
      <c r="E22" s="35"/>
      <c r="F22" s="35"/>
      <c r="G22" s="35"/>
      <c r="H22" s="35"/>
    </row>
    <row r="23" spans="1:10" ht="16.2" x14ac:dyDescent="0.35">
      <c r="A23" s="23" t="s">
        <v>384</v>
      </c>
      <c r="B23" s="36">
        <f t="shared" ref="B23:G23" si="4">AVERAGE(B15:B20)</f>
        <v>0</v>
      </c>
      <c r="C23" s="36">
        <f t="shared" si="4"/>
        <v>0</v>
      </c>
      <c r="D23" s="37">
        <f t="shared" si="4"/>
        <v>0</v>
      </c>
      <c r="E23" s="37">
        <f t="shared" si="4"/>
        <v>0</v>
      </c>
      <c r="F23" s="36">
        <f t="shared" si="4"/>
        <v>0</v>
      </c>
      <c r="G23" s="37">
        <f t="shared" si="4"/>
        <v>0</v>
      </c>
      <c r="H23" s="38">
        <f>AVERAGE(H15:H21)</f>
        <v>0</v>
      </c>
    </row>
    <row r="24" spans="1:10" ht="16.2" x14ac:dyDescent="0.35">
      <c r="C24" s="39"/>
      <c r="D24" s="39"/>
      <c r="E24" s="39"/>
      <c r="F24" s="39"/>
      <c r="G24" s="39"/>
      <c r="H24" s="39"/>
    </row>
    <row r="25" spans="1:10" ht="67.2" x14ac:dyDescent="0.5">
      <c r="B25" s="40" t="s">
        <v>385</v>
      </c>
      <c r="C25" s="41" t="s">
        <v>386</v>
      </c>
      <c r="D25" s="41" t="s">
        <v>387</v>
      </c>
      <c r="E25" s="41" t="s">
        <v>388</v>
      </c>
      <c r="F25" s="41" t="s">
        <v>389</v>
      </c>
      <c r="G25" s="42" t="s">
        <v>390</v>
      </c>
    </row>
    <row r="26" spans="1:10" ht="75" x14ac:dyDescent="0.35">
      <c r="A26" s="43" t="s">
        <v>391</v>
      </c>
      <c r="B26" s="44" t="e">
        <f>(C16-C15)/C15</f>
        <v>#DIV/0!</v>
      </c>
      <c r="C26" s="45" t="e">
        <f>(C17-C16)/C16</f>
        <v>#DIV/0!</v>
      </c>
      <c r="D26" s="45" t="e">
        <f>(C17-C16)/C16</f>
        <v>#DIV/0!</v>
      </c>
      <c r="E26" s="45" t="e">
        <f>(C19-C18)/C18</f>
        <v>#DIV/0!</v>
      </c>
      <c r="F26" s="46" t="e">
        <f>(C20-C19)/C19</f>
        <v>#DIV/0!</v>
      </c>
      <c r="G26" s="47" t="e">
        <f>AVERAGE(B26:F26)</f>
        <v>#DIV/0!</v>
      </c>
    </row>
    <row r="27" spans="1:10" ht="60" x14ac:dyDescent="0.35">
      <c r="A27" s="43" t="s">
        <v>392</v>
      </c>
      <c r="B27" s="44" t="e">
        <f>(E16-E15)/E15</f>
        <v>#DIV/0!</v>
      </c>
      <c r="C27" s="45" t="e">
        <f>(E17-E16)/E17</f>
        <v>#DIV/0!</v>
      </c>
      <c r="D27" s="45" t="e">
        <f>(E18-E17)/E17</f>
        <v>#DIV/0!</v>
      </c>
      <c r="E27" s="45" t="e">
        <f>(E19-E18)/E18</f>
        <v>#DIV/0!</v>
      </c>
      <c r="F27" s="46" t="e">
        <f>(E20-E19)/E19</f>
        <v>#DIV/0!</v>
      </c>
      <c r="G27" s="48" t="e">
        <f>AVERAGE(B27:F27)</f>
        <v>#DIV/0!</v>
      </c>
    </row>
    <row r="28" spans="1:10" ht="16.2" x14ac:dyDescent="0.35">
      <c r="C28" s="35"/>
      <c r="D28" s="35"/>
      <c r="E28" s="35"/>
      <c r="F28" s="35"/>
      <c r="G28" s="35"/>
      <c r="H28" s="35"/>
    </row>
    <row r="29" spans="1:10" x14ac:dyDescent="0.35">
      <c r="A29" s="823" t="s">
        <v>393</v>
      </c>
      <c r="B29" s="823"/>
      <c r="C29" s="823"/>
      <c r="D29" s="823"/>
      <c r="E29" s="823"/>
      <c r="F29" s="823"/>
      <c r="G29" s="823"/>
      <c r="H29" s="823"/>
      <c r="I29" s="823"/>
      <c r="J29" s="823"/>
    </row>
    <row r="30" spans="1:10" x14ac:dyDescent="0.35">
      <c r="A30" s="828" t="s">
        <v>394</v>
      </c>
      <c r="B30" s="828"/>
      <c r="C30" s="828"/>
      <c r="D30" s="828"/>
      <c r="E30" s="828"/>
      <c r="F30" s="828"/>
      <c r="G30" s="49"/>
      <c r="H30" s="49"/>
      <c r="I30" s="49"/>
      <c r="J30" s="49"/>
    </row>
    <row r="31" spans="1:10" x14ac:dyDescent="0.35">
      <c r="A31" s="828"/>
      <c r="B31" s="828"/>
      <c r="C31" s="828"/>
      <c r="D31" s="828"/>
      <c r="E31" s="828"/>
      <c r="F31" s="828"/>
      <c r="G31" s="49"/>
      <c r="H31" s="49"/>
      <c r="I31" s="49"/>
      <c r="J31" s="49"/>
    </row>
    <row r="32" spans="1:10" ht="16.2" x14ac:dyDescent="0.35">
      <c r="A32" s="15"/>
      <c r="B32" s="15"/>
      <c r="C32" s="35"/>
      <c r="D32" s="35"/>
      <c r="E32" s="35"/>
      <c r="F32" s="35"/>
      <c r="G32" s="35"/>
      <c r="H32" s="35"/>
    </row>
    <row r="33" spans="1:10" ht="16.2" x14ac:dyDescent="0.35">
      <c r="C33" s="836" t="s">
        <v>395</v>
      </c>
      <c r="D33" s="837"/>
      <c r="E33" s="837"/>
      <c r="F33" s="838"/>
      <c r="H33" s="35"/>
    </row>
    <row r="34" spans="1:10" ht="16.8" thickBot="1" x14ac:dyDescent="0.4">
      <c r="B34" s="50" t="s">
        <v>396</v>
      </c>
      <c r="C34" s="51">
        <v>5307</v>
      </c>
      <c r="D34" s="52">
        <v>5310</v>
      </c>
      <c r="E34" s="52">
        <v>5339</v>
      </c>
      <c r="F34" s="53">
        <v>5337</v>
      </c>
      <c r="H34" s="35"/>
    </row>
    <row r="35" spans="1:10" ht="90.6" thickBot="1" x14ac:dyDescent="0.4">
      <c r="A35" s="43" t="s">
        <v>397</v>
      </c>
      <c r="B35" s="54">
        <f>H21</f>
        <v>0</v>
      </c>
      <c r="C35" s="100">
        <v>0</v>
      </c>
      <c r="D35" s="100">
        <v>0</v>
      </c>
      <c r="E35" s="100">
        <v>0</v>
      </c>
      <c r="F35" s="101">
        <v>0</v>
      </c>
      <c r="H35" s="35"/>
    </row>
    <row r="36" spans="1:10" ht="18.600000000000001" x14ac:dyDescent="0.35">
      <c r="A36" s="43"/>
      <c r="B36" s="55"/>
      <c r="C36" s="56"/>
      <c r="D36" s="56"/>
      <c r="E36" s="56"/>
      <c r="F36" s="56"/>
      <c r="H36" s="57"/>
    </row>
    <row r="37" spans="1:10" ht="32.25" customHeight="1" x14ac:dyDescent="0.35">
      <c r="A37" s="828" t="s">
        <v>398</v>
      </c>
      <c r="B37" s="828"/>
      <c r="C37" s="828"/>
      <c r="D37" s="828"/>
      <c r="E37" s="828"/>
      <c r="F37" s="828"/>
      <c r="H37" s="57"/>
    </row>
    <row r="38" spans="1:10" ht="18" customHeight="1" x14ac:dyDescent="0.35">
      <c r="A38" s="828"/>
      <c r="B38" s="828"/>
      <c r="C38" s="828"/>
      <c r="D38" s="828"/>
      <c r="E38" s="828"/>
      <c r="F38" s="828"/>
      <c r="H38" s="35"/>
    </row>
    <row r="39" spans="1:10" ht="16.2" x14ac:dyDescent="0.35">
      <c r="A39" s="14"/>
      <c r="B39" s="14"/>
      <c r="C39" s="14"/>
      <c r="D39" s="14"/>
      <c r="E39" s="14"/>
      <c r="F39" s="14"/>
      <c r="H39" s="35"/>
    </row>
    <row r="40" spans="1:10" ht="16.2" x14ac:dyDescent="0.35">
      <c r="A40" s="14"/>
      <c r="B40" s="14"/>
      <c r="C40" s="839" t="s">
        <v>399</v>
      </c>
      <c r="D40" s="840"/>
      <c r="E40" s="840"/>
      <c r="F40" s="841"/>
      <c r="H40" s="35"/>
    </row>
    <row r="41" spans="1:10" ht="18.600000000000001" x14ac:dyDescent="0.4">
      <c r="A41" s="43"/>
      <c r="B41" s="58"/>
      <c r="C41" s="59">
        <v>5307</v>
      </c>
      <c r="D41" s="60">
        <v>5310</v>
      </c>
      <c r="E41" s="60">
        <v>5339</v>
      </c>
      <c r="F41" s="61">
        <v>5337</v>
      </c>
      <c r="H41" s="35"/>
    </row>
    <row r="42" spans="1:10" ht="18.600000000000001" x14ac:dyDescent="0.35">
      <c r="A42" s="12" t="s">
        <v>400</v>
      </c>
      <c r="B42" s="102">
        <v>0</v>
      </c>
      <c r="C42" s="103">
        <v>0</v>
      </c>
      <c r="D42" s="104">
        <v>0</v>
      </c>
      <c r="E42" s="104">
        <v>0</v>
      </c>
      <c r="F42" s="105">
        <v>0</v>
      </c>
      <c r="H42" s="35"/>
    </row>
    <row r="43" spans="1:10" ht="16.2" x14ac:dyDescent="0.35">
      <c r="C43" s="35"/>
      <c r="D43" s="35"/>
      <c r="E43" s="35"/>
      <c r="F43" s="35"/>
      <c r="G43" s="35"/>
      <c r="H43" s="35"/>
    </row>
    <row r="44" spans="1:10" ht="15.75" customHeight="1" x14ac:dyDescent="0.35">
      <c r="A44" s="823" t="s">
        <v>401</v>
      </c>
      <c r="B44" s="823"/>
      <c r="C44" s="823"/>
      <c r="D44" s="823"/>
      <c r="E44" s="823"/>
      <c r="F44" s="823"/>
      <c r="G44" s="823"/>
      <c r="H44" s="823"/>
      <c r="I44" s="823"/>
      <c r="J44" s="823"/>
    </row>
    <row r="45" spans="1:10" ht="90" customHeight="1" x14ac:dyDescent="0.35">
      <c r="A45" s="822" t="s">
        <v>402</v>
      </c>
      <c r="B45" s="822"/>
      <c r="C45" s="822"/>
      <c r="D45" s="822"/>
      <c r="E45" s="822"/>
      <c r="F45" s="822"/>
    </row>
    <row r="46" spans="1:10" ht="9.75" customHeight="1" x14ac:dyDescent="0.35">
      <c r="A46" s="15"/>
      <c r="B46" s="62"/>
      <c r="C46" s="62"/>
      <c r="D46" s="62"/>
      <c r="E46" s="62"/>
      <c r="F46" s="62"/>
    </row>
    <row r="47" spans="1:10" x14ac:dyDescent="0.35">
      <c r="B47" s="23" t="s">
        <v>403</v>
      </c>
      <c r="C47" s="52">
        <v>5307</v>
      </c>
      <c r="D47" s="52">
        <v>5310</v>
      </c>
      <c r="E47" s="52">
        <v>5339</v>
      </c>
      <c r="F47" s="52">
        <v>5337</v>
      </c>
    </row>
    <row r="48" spans="1:10" ht="16.2" x14ac:dyDescent="0.35">
      <c r="B48" s="63">
        <v>2026</v>
      </c>
      <c r="C48" s="106">
        <v>0</v>
      </c>
      <c r="D48" s="107">
        <v>0</v>
      </c>
      <c r="E48" s="107">
        <v>0</v>
      </c>
      <c r="F48" s="108">
        <v>0</v>
      </c>
      <c r="H48" s="35"/>
    </row>
    <row r="49" spans="1:10" ht="16.2" x14ac:dyDescent="0.35">
      <c r="B49" s="63">
        <v>2027</v>
      </c>
      <c r="C49" s="109">
        <v>0</v>
      </c>
      <c r="D49" s="110">
        <v>0</v>
      </c>
      <c r="E49" s="110">
        <v>0</v>
      </c>
      <c r="F49" s="111">
        <v>0</v>
      </c>
      <c r="H49" s="35"/>
    </row>
    <row r="50" spans="1:10" ht="16.2" x14ac:dyDescent="0.35">
      <c r="B50" s="63">
        <v>2028</v>
      </c>
      <c r="C50" s="109">
        <v>0</v>
      </c>
      <c r="D50" s="110">
        <v>0</v>
      </c>
      <c r="E50" s="110">
        <v>0</v>
      </c>
      <c r="F50" s="111">
        <v>0</v>
      </c>
      <c r="H50" s="35"/>
    </row>
    <row r="51" spans="1:10" ht="16.2" x14ac:dyDescent="0.35">
      <c r="B51" s="63">
        <v>2029</v>
      </c>
      <c r="C51" s="109">
        <v>0</v>
      </c>
      <c r="D51" s="110">
        <v>0</v>
      </c>
      <c r="E51" s="110">
        <v>0</v>
      </c>
      <c r="F51" s="111">
        <v>0</v>
      </c>
      <c r="H51" s="35"/>
    </row>
    <row r="52" spans="1:10" ht="16.2" x14ac:dyDescent="0.35">
      <c r="B52" s="63">
        <v>2030</v>
      </c>
      <c r="C52" s="103">
        <v>0</v>
      </c>
      <c r="D52" s="104">
        <v>0</v>
      </c>
      <c r="E52" s="104">
        <v>0</v>
      </c>
      <c r="F52" s="105">
        <v>0</v>
      </c>
      <c r="H52" s="35"/>
    </row>
    <row r="53" spans="1:10" ht="16.2" x14ac:dyDescent="0.35">
      <c r="H53" s="35"/>
    </row>
    <row r="55" spans="1:10" ht="17.25" customHeight="1" x14ac:dyDescent="0.35">
      <c r="A55" s="823" t="s">
        <v>404</v>
      </c>
      <c r="B55" s="823"/>
      <c r="C55" s="823"/>
      <c r="D55" s="823"/>
      <c r="E55" s="823"/>
      <c r="F55" s="823"/>
      <c r="G55" s="823"/>
      <c r="H55" s="823"/>
      <c r="I55" s="823"/>
      <c r="J55" s="823"/>
    </row>
    <row r="56" spans="1:10" x14ac:dyDescent="0.35">
      <c r="A56" s="64" t="s">
        <v>405</v>
      </c>
      <c r="I56" s="65"/>
    </row>
    <row r="58" spans="1:10" ht="21.6" x14ac:dyDescent="0.35">
      <c r="C58" s="66" t="s">
        <v>406</v>
      </c>
      <c r="D58" s="67" t="s">
        <v>407</v>
      </c>
      <c r="E58" s="67" t="s">
        <v>408</v>
      </c>
      <c r="F58" s="67" t="s">
        <v>409</v>
      </c>
      <c r="J58" s="65"/>
    </row>
    <row r="59" spans="1:10" ht="16.2" x14ac:dyDescent="0.35">
      <c r="B59" s="12">
        <v>2019</v>
      </c>
      <c r="C59" s="112">
        <v>0</v>
      </c>
      <c r="D59" s="68" t="e">
        <f>C15/C59</f>
        <v>#DIV/0!</v>
      </c>
      <c r="E59" s="68" t="e">
        <f>D15/C59</f>
        <v>#DIV/0!</v>
      </c>
      <c r="F59" s="68" t="e">
        <f>E15/C59</f>
        <v>#DIV/0!</v>
      </c>
    </row>
    <row r="60" spans="1:10" ht="16.2" x14ac:dyDescent="0.35">
      <c r="B60" s="12">
        <v>2020</v>
      </c>
      <c r="C60" s="113">
        <v>0</v>
      </c>
      <c r="D60" s="69" t="e">
        <f>C16/C60</f>
        <v>#DIV/0!</v>
      </c>
      <c r="E60" s="69" t="e">
        <f>D16/C60</f>
        <v>#DIV/0!</v>
      </c>
      <c r="F60" s="69" t="e">
        <f>E16/C60</f>
        <v>#DIV/0!</v>
      </c>
    </row>
    <row r="61" spans="1:10" ht="16.2" x14ac:dyDescent="0.35">
      <c r="B61" s="12">
        <v>2021</v>
      </c>
      <c r="C61" s="113">
        <v>0</v>
      </c>
      <c r="D61" s="69" t="e">
        <f>C17/C61</f>
        <v>#DIV/0!</v>
      </c>
      <c r="E61" s="69" t="e">
        <f>D17/C61</f>
        <v>#DIV/0!</v>
      </c>
      <c r="F61" s="69" t="e">
        <f>E17/C61</f>
        <v>#DIV/0!</v>
      </c>
      <c r="I61" s="23"/>
    </row>
    <row r="62" spans="1:10" ht="16.2" x14ac:dyDescent="0.35">
      <c r="B62" s="12">
        <v>2022</v>
      </c>
      <c r="C62" s="113">
        <v>0</v>
      </c>
      <c r="D62" s="69" t="e">
        <f>C18/C62</f>
        <v>#DIV/0!</v>
      </c>
      <c r="E62" s="69" t="e">
        <f>D18/C62</f>
        <v>#DIV/0!</v>
      </c>
      <c r="F62" s="69" t="e">
        <f>E18/C62</f>
        <v>#DIV/0!</v>
      </c>
    </row>
    <row r="63" spans="1:10" ht="16.5" customHeight="1" x14ac:dyDescent="0.35">
      <c r="B63" s="12">
        <v>2023</v>
      </c>
      <c r="C63" s="114">
        <v>0</v>
      </c>
      <c r="D63" s="70"/>
      <c r="E63" s="70"/>
      <c r="F63" s="70"/>
      <c r="G63" s="824" t="s">
        <v>410</v>
      </c>
      <c r="I63" s="57"/>
    </row>
    <row r="64" spans="1:10" ht="16.2" x14ac:dyDescent="0.35">
      <c r="B64" s="12">
        <v>2024</v>
      </c>
      <c r="C64" s="115">
        <v>0</v>
      </c>
      <c r="D64" s="71"/>
      <c r="E64" s="71"/>
      <c r="F64" s="71"/>
      <c r="G64" s="824"/>
    </row>
    <row r="66" spans="2:10" ht="15.6" thickBot="1" x14ac:dyDescent="0.4">
      <c r="B66" s="23" t="s">
        <v>411</v>
      </c>
      <c r="D66" s="72" t="e">
        <f>AVERAGE(D59:D62)</f>
        <v>#DIV/0!</v>
      </c>
      <c r="E66" s="73" t="e">
        <f t="shared" ref="E66:F66" si="5">AVERAGE(E59:E62)</f>
        <v>#DIV/0!</v>
      </c>
      <c r="F66" s="74" t="e">
        <f t="shared" si="5"/>
        <v>#DIV/0!</v>
      </c>
      <c r="I66" s="75"/>
      <c r="J66" s="23"/>
    </row>
    <row r="67" spans="2:10" ht="29.25" customHeight="1" thickBot="1" x14ac:dyDescent="0.4">
      <c r="B67" s="76" t="s">
        <v>412</v>
      </c>
      <c r="C67" s="825" t="s">
        <v>413</v>
      </c>
      <c r="D67" s="825"/>
      <c r="E67" s="826"/>
      <c r="F67" s="77" t="e">
        <f>AVERAGE(D59:F62)</f>
        <v>#DIV/0!</v>
      </c>
      <c r="J67" s="78"/>
    </row>
    <row r="69" spans="2:10" ht="22.8" x14ac:dyDescent="0.35">
      <c r="C69" s="66" t="s">
        <v>414</v>
      </c>
      <c r="D69" s="79" t="s">
        <v>415</v>
      </c>
      <c r="E69" s="79" t="s">
        <v>416</v>
      </c>
      <c r="F69" s="79" t="s">
        <v>417</v>
      </c>
    </row>
    <row r="70" spans="2:10" ht="16.2" x14ac:dyDescent="0.35">
      <c r="B70" s="12">
        <v>2019</v>
      </c>
      <c r="C70" s="112">
        <v>0</v>
      </c>
      <c r="D70" s="68" t="e">
        <f>C15/C70</f>
        <v>#DIV/0!</v>
      </c>
      <c r="E70" s="68" t="e">
        <f>D15/C70</f>
        <v>#DIV/0!</v>
      </c>
      <c r="F70" s="68" t="e">
        <f>E15/C70</f>
        <v>#DIV/0!</v>
      </c>
    </row>
    <row r="71" spans="2:10" ht="16.2" x14ac:dyDescent="0.35">
      <c r="B71" s="12">
        <v>2020</v>
      </c>
      <c r="C71" s="113">
        <v>0</v>
      </c>
      <c r="D71" s="69" t="e">
        <f>C16/C71</f>
        <v>#DIV/0!</v>
      </c>
      <c r="E71" s="69" t="e">
        <f>D16/C71</f>
        <v>#DIV/0!</v>
      </c>
      <c r="F71" s="69" t="e">
        <f>E16/C71</f>
        <v>#DIV/0!</v>
      </c>
    </row>
    <row r="72" spans="2:10" ht="16.2" x14ac:dyDescent="0.35">
      <c r="B72" s="12">
        <v>2021</v>
      </c>
      <c r="C72" s="113">
        <v>0</v>
      </c>
      <c r="D72" s="69" t="e">
        <f>C17/C72</f>
        <v>#DIV/0!</v>
      </c>
      <c r="E72" s="69" t="e">
        <f>D17/C72</f>
        <v>#DIV/0!</v>
      </c>
      <c r="F72" s="69" t="e">
        <f>E17/C72</f>
        <v>#DIV/0!</v>
      </c>
    </row>
    <row r="73" spans="2:10" ht="16.2" x14ac:dyDescent="0.35">
      <c r="B73" s="12">
        <v>2022</v>
      </c>
      <c r="C73" s="113">
        <v>0</v>
      </c>
      <c r="D73" s="69" t="e">
        <f>C18/C73</f>
        <v>#DIV/0!</v>
      </c>
      <c r="E73" s="69" t="e">
        <f>D18/C73</f>
        <v>#DIV/0!</v>
      </c>
      <c r="F73" s="69" t="e">
        <f>E18/C73</f>
        <v>#DIV/0!</v>
      </c>
    </row>
    <row r="74" spans="2:10" ht="16.5" customHeight="1" x14ac:dyDescent="0.35">
      <c r="B74" s="12">
        <v>2023</v>
      </c>
      <c r="C74" s="114"/>
      <c r="D74" s="70"/>
      <c r="E74" s="70"/>
      <c r="F74" s="70"/>
      <c r="G74" s="824" t="s">
        <v>410</v>
      </c>
    </row>
    <row r="75" spans="2:10" ht="16.2" x14ac:dyDescent="0.35">
      <c r="B75" s="12">
        <v>2024</v>
      </c>
      <c r="C75" s="115"/>
      <c r="D75" s="71"/>
      <c r="E75" s="71"/>
      <c r="F75" s="71"/>
      <c r="G75" s="824"/>
    </row>
    <row r="77" spans="2:10" ht="32.25" customHeight="1" thickBot="1" x14ac:dyDescent="0.4">
      <c r="B77" s="80" t="s">
        <v>418</v>
      </c>
      <c r="D77" s="81" t="e">
        <f>AVERAGE(D70:D73)</f>
        <v>#DIV/0!</v>
      </c>
      <c r="E77" s="82" t="e">
        <f t="shared" ref="E77:F77" si="6">AVERAGE(E70:E73)</f>
        <v>#DIV/0!</v>
      </c>
      <c r="F77" s="83" t="e">
        <f t="shared" si="6"/>
        <v>#DIV/0!</v>
      </c>
      <c r="I77" s="75"/>
      <c r="J77" s="23"/>
    </row>
    <row r="78" spans="2:10" ht="30" customHeight="1" thickBot="1" x14ac:dyDescent="0.4">
      <c r="B78" s="76" t="s">
        <v>419</v>
      </c>
      <c r="C78" s="84"/>
      <c r="D78" s="84"/>
      <c r="E78" s="84"/>
      <c r="F78" s="77" t="e">
        <f>AVERAGE(D70:F73)</f>
        <v>#DIV/0!</v>
      </c>
      <c r="J78" s="78"/>
    </row>
    <row r="80" spans="2:10" ht="15.6" thickBot="1" x14ac:dyDescent="0.4"/>
    <row r="81" spans="1:6" ht="24.6" thickBot="1" x14ac:dyDescent="0.55000000000000004">
      <c r="B81" s="23" t="s">
        <v>420</v>
      </c>
      <c r="C81" s="85" t="s">
        <v>413</v>
      </c>
      <c r="D81" s="85"/>
      <c r="E81" s="85"/>
      <c r="F81" s="86" t="e">
        <f>F78+F67</f>
        <v>#DIV/0!</v>
      </c>
    </row>
    <row r="87" spans="1:6" ht="18.600000000000001" x14ac:dyDescent="0.35">
      <c r="A87" s="87"/>
    </row>
  </sheetData>
  <sheetProtection algorithmName="SHA-512" hashValue="PphT+DQmFpxgGLb3cdlxvNxx5FhjQs79H8lxRtKAxLF6EreysrJhrsa4ITiYUQmRQaZVNNwT6fh3JhKHMeZeBw==" saltValue="Fj4+xwxJ2rWRHK91iBj1CA==" spinCount="100000" sheet="1" selectLockedCells="1"/>
  <mergeCells count="18">
    <mergeCell ref="A1:J1"/>
    <mergeCell ref="A44:J44"/>
    <mergeCell ref="A2:F7"/>
    <mergeCell ref="G2:H2"/>
    <mergeCell ref="G3:H3"/>
    <mergeCell ref="A9:J9"/>
    <mergeCell ref="A10:F11"/>
    <mergeCell ref="C13:H13"/>
    <mergeCell ref="A29:J29"/>
    <mergeCell ref="A30:F31"/>
    <mergeCell ref="C33:F33"/>
    <mergeCell ref="A37:F38"/>
    <mergeCell ref="C40:F40"/>
    <mergeCell ref="A45:F45"/>
    <mergeCell ref="A55:J55"/>
    <mergeCell ref="G63:G64"/>
    <mergeCell ref="C67:E67"/>
    <mergeCell ref="G74:G7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3B92-FD79-43A2-A82F-053B957439AF}">
  <sheetPr>
    <tabColor theme="7"/>
  </sheetPr>
  <dimension ref="A1:Y37"/>
  <sheetViews>
    <sheetView showGridLines="0" workbookViewId="0">
      <selection activeCell="A34" sqref="A34:S35"/>
    </sheetView>
  </sheetViews>
  <sheetFormatPr defaultColWidth="8.90625" defaultRowHeight="16.2" x14ac:dyDescent="0.35"/>
  <cols>
    <col min="1" max="1" width="5.81640625" style="1" customWidth="1"/>
    <col min="2" max="2" width="3.08984375" style="1" customWidth="1"/>
    <col min="3" max="17" width="6" style="1" customWidth="1"/>
    <col min="18" max="19" width="5.54296875" style="1" customWidth="1"/>
    <col min="20" max="25" width="5.81640625" style="1" customWidth="1"/>
    <col min="26" max="16384" width="8.90625" style="1"/>
  </cols>
  <sheetData>
    <row r="1" spans="1:25" x14ac:dyDescent="0.35">
      <c r="A1" s="261"/>
      <c r="B1" s="261"/>
      <c r="C1" s="261"/>
      <c r="D1" s="261"/>
      <c r="E1" s="261"/>
      <c r="F1" s="261"/>
      <c r="G1" s="261"/>
      <c r="H1" s="261"/>
      <c r="I1" s="261"/>
      <c r="J1" s="261"/>
      <c r="K1" s="261"/>
      <c r="L1" s="261"/>
      <c r="M1" s="261"/>
      <c r="N1" s="261"/>
      <c r="O1" s="261"/>
      <c r="P1" s="261"/>
      <c r="Q1" s="261"/>
      <c r="R1" s="261"/>
      <c r="S1" s="261"/>
    </row>
    <row r="2" spans="1:25" x14ac:dyDescent="0.35">
      <c r="A2" s="1" t="s">
        <v>539</v>
      </c>
    </row>
    <row r="3" spans="1:25" ht="16.8" thickBot="1" x14ac:dyDescent="0.4">
      <c r="A3" s="873" t="s">
        <v>421</v>
      </c>
      <c r="B3" s="873"/>
      <c r="C3" s="873"/>
      <c r="D3" s="873"/>
      <c r="E3" s="873"/>
      <c r="F3" s="873"/>
      <c r="G3" s="873"/>
      <c r="H3" s="873"/>
      <c r="I3" s="873"/>
      <c r="J3" s="873"/>
      <c r="K3" s="873"/>
      <c r="L3" s="873"/>
      <c r="M3" s="873"/>
      <c r="N3" s="873"/>
      <c r="O3" s="873"/>
      <c r="P3" s="873"/>
      <c r="Q3" s="873"/>
      <c r="R3" s="871" t="s">
        <v>422</v>
      </c>
      <c r="S3" s="871"/>
    </row>
    <row r="4" spans="1:25" ht="16.5" customHeight="1" thickBot="1" x14ac:dyDescent="0.4">
      <c r="A4" s="2"/>
      <c r="B4" s="863" t="s">
        <v>423</v>
      </c>
      <c r="C4" s="863"/>
      <c r="D4" s="863"/>
      <c r="E4" s="863"/>
      <c r="F4" s="863"/>
      <c r="G4" s="863"/>
      <c r="H4" s="863"/>
      <c r="I4" s="863"/>
      <c r="J4" s="863"/>
      <c r="K4" s="863"/>
      <c r="L4" s="863"/>
      <c r="M4" s="863"/>
      <c r="N4" s="863"/>
      <c r="O4" s="863"/>
      <c r="P4" s="863"/>
      <c r="Q4" s="864"/>
      <c r="R4" s="874"/>
      <c r="S4" s="875"/>
    </row>
    <row r="5" spans="1:25" s="4" customFormat="1" ht="16.2" customHeight="1" x14ac:dyDescent="0.35">
      <c r="A5" s="872" t="s">
        <v>424</v>
      </c>
      <c r="B5" s="872"/>
      <c r="C5" s="872"/>
      <c r="D5" s="872"/>
      <c r="E5" s="872"/>
      <c r="F5" s="872"/>
      <c r="G5" s="872"/>
      <c r="H5" s="872"/>
      <c r="I5" s="872"/>
      <c r="J5" s="872"/>
      <c r="K5" s="872"/>
      <c r="L5" s="872"/>
      <c r="M5" s="872"/>
      <c r="N5" s="872"/>
      <c r="O5" s="872"/>
      <c r="P5" s="872"/>
      <c r="Q5" s="872"/>
      <c r="R5" s="868" t="s">
        <v>425</v>
      </c>
      <c r="S5" s="868"/>
      <c r="T5" s="3"/>
      <c r="U5" s="3"/>
      <c r="V5" s="3"/>
      <c r="W5" s="3"/>
      <c r="X5" s="3"/>
      <c r="Y5" s="3"/>
    </row>
    <row r="6" spans="1:25" s="4" customFormat="1" ht="16.8" customHeight="1" thickBot="1" x14ac:dyDescent="0.4">
      <c r="A6" s="870" t="s">
        <v>426</v>
      </c>
      <c r="B6" s="870"/>
      <c r="C6" s="870"/>
      <c r="D6" s="870"/>
      <c r="E6" s="870"/>
      <c r="F6" s="870"/>
      <c r="G6" s="870"/>
      <c r="H6" s="870"/>
      <c r="I6" s="870"/>
      <c r="J6" s="870"/>
      <c r="K6" s="870"/>
      <c r="L6" s="870"/>
      <c r="M6" s="870"/>
      <c r="N6" s="870"/>
      <c r="O6" s="870"/>
      <c r="P6" s="870"/>
      <c r="Q6" s="870"/>
      <c r="R6" s="869"/>
      <c r="S6" s="869"/>
      <c r="T6" s="3"/>
      <c r="U6" s="3"/>
      <c r="V6" s="3"/>
      <c r="W6" s="3"/>
      <c r="X6" s="3"/>
      <c r="Y6" s="3"/>
    </row>
    <row r="7" spans="1:25" s="262" customFormat="1" ht="16.8" customHeight="1" thickBot="1" x14ac:dyDescent="0.4">
      <c r="A7" s="260">
        <v>1</v>
      </c>
      <c r="B7" s="598" t="s">
        <v>427</v>
      </c>
      <c r="C7" s="598"/>
      <c r="D7" s="598"/>
      <c r="E7" s="598"/>
      <c r="F7" s="598"/>
      <c r="G7" s="598"/>
      <c r="H7" s="598"/>
      <c r="I7" s="598"/>
      <c r="J7" s="598"/>
      <c r="K7" s="598"/>
      <c r="L7" s="598"/>
      <c r="M7" s="598"/>
      <c r="N7" s="598"/>
      <c r="O7" s="598"/>
      <c r="P7" s="598"/>
      <c r="Q7" s="865"/>
      <c r="R7" s="866"/>
      <c r="S7" s="867"/>
      <c r="T7" s="260"/>
      <c r="U7" s="260"/>
      <c r="V7" s="260"/>
      <c r="W7" s="260"/>
      <c r="X7" s="260"/>
      <c r="Y7" s="260"/>
    </row>
    <row r="8" spans="1:25" ht="16.8" thickBot="1" x14ac:dyDescent="0.4">
      <c r="A8" s="5">
        <v>2</v>
      </c>
      <c r="B8" s="843" t="s">
        <v>428</v>
      </c>
      <c r="C8" s="843"/>
      <c r="D8" s="843"/>
      <c r="E8" s="843"/>
      <c r="F8" s="843"/>
      <c r="G8" s="843"/>
      <c r="H8" s="843"/>
      <c r="I8" s="843"/>
      <c r="J8" s="843"/>
      <c r="K8" s="843"/>
      <c r="L8" s="843"/>
      <c r="M8" s="843"/>
      <c r="N8" s="843"/>
      <c r="O8" s="843"/>
      <c r="P8" s="843"/>
      <c r="Q8" s="844"/>
      <c r="R8" s="845"/>
      <c r="S8" s="846"/>
      <c r="T8" s="5"/>
      <c r="U8" s="5"/>
      <c r="V8" s="5"/>
      <c r="W8" s="5"/>
      <c r="X8" s="5"/>
      <c r="Y8" s="5"/>
    </row>
    <row r="9" spans="1:25" ht="16.8" thickBot="1" x14ac:dyDescent="0.4">
      <c r="A9" s="5">
        <v>3</v>
      </c>
      <c r="B9" s="843" t="s">
        <v>429</v>
      </c>
      <c r="C9" s="843"/>
      <c r="D9" s="843"/>
      <c r="E9" s="843"/>
      <c r="F9" s="843"/>
      <c r="G9" s="843"/>
      <c r="H9" s="843"/>
      <c r="I9" s="843"/>
      <c r="J9" s="843"/>
      <c r="K9" s="843"/>
      <c r="L9" s="843"/>
      <c r="M9" s="843"/>
      <c r="N9" s="843"/>
      <c r="O9" s="843"/>
      <c r="P9" s="843"/>
      <c r="Q9" s="844"/>
      <c r="R9" s="845"/>
      <c r="S9" s="846"/>
      <c r="T9" s="5"/>
      <c r="U9" s="5"/>
      <c r="V9" s="5"/>
      <c r="W9" s="5"/>
      <c r="X9" s="5"/>
      <c r="Y9" s="5"/>
    </row>
    <row r="10" spans="1:25" ht="16.8" thickBot="1" x14ac:dyDescent="0.4">
      <c r="A10" s="5">
        <v>4</v>
      </c>
      <c r="B10" s="843" t="s">
        <v>430</v>
      </c>
      <c r="C10" s="843"/>
      <c r="D10" s="843"/>
      <c r="E10" s="843"/>
      <c r="F10" s="843"/>
      <c r="G10" s="843"/>
      <c r="H10" s="843"/>
      <c r="I10" s="843"/>
      <c r="J10" s="843"/>
      <c r="K10" s="843"/>
      <c r="L10" s="843"/>
      <c r="M10" s="843"/>
      <c r="N10" s="843"/>
      <c r="O10" s="843"/>
      <c r="P10" s="843"/>
      <c r="Q10" s="844"/>
      <c r="R10" s="845"/>
      <c r="S10" s="846"/>
      <c r="T10" s="5"/>
      <c r="U10" s="5"/>
      <c r="V10" s="5"/>
      <c r="W10" s="5"/>
      <c r="X10" s="5"/>
      <c r="Y10" s="5"/>
    </row>
    <row r="11" spans="1:25" ht="16.8" thickBot="1" x14ac:dyDescent="0.4">
      <c r="A11" s="5">
        <v>5</v>
      </c>
      <c r="B11" s="843" t="s">
        <v>431</v>
      </c>
      <c r="C11" s="843"/>
      <c r="D11" s="843"/>
      <c r="E11" s="843"/>
      <c r="F11" s="843"/>
      <c r="G11" s="843"/>
      <c r="H11" s="843"/>
      <c r="I11" s="843"/>
      <c r="J11" s="843"/>
      <c r="K11" s="843"/>
      <c r="L11" s="843"/>
      <c r="M11" s="843"/>
      <c r="N11" s="843"/>
      <c r="O11" s="843"/>
      <c r="P11" s="843"/>
      <c r="Q11" s="844"/>
      <c r="R11" s="845"/>
      <c r="S11" s="846"/>
      <c r="T11" s="5"/>
      <c r="U11" s="5"/>
      <c r="V11" s="5"/>
      <c r="W11" s="5"/>
      <c r="X11" s="5"/>
      <c r="Y11" s="5"/>
    </row>
    <row r="12" spans="1:25" ht="16.8" thickBot="1" x14ac:dyDescent="0.4">
      <c r="A12" s="5">
        <v>6</v>
      </c>
      <c r="B12" s="843" t="s">
        <v>432</v>
      </c>
      <c r="C12" s="843"/>
      <c r="D12" s="843"/>
      <c r="E12" s="843"/>
      <c r="F12" s="843"/>
      <c r="G12" s="843"/>
      <c r="H12" s="843"/>
      <c r="I12" s="843"/>
      <c r="J12" s="843"/>
      <c r="K12" s="843"/>
      <c r="L12" s="843"/>
      <c r="M12" s="843"/>
      <c r="N12" s="843"/>
      <c r="O12" s="843"/>
      <c r="P12" s="843"/>
      <c r="Q12" s="844"/>
      <c r="R12" s="845"/>
      <c r="S12" s="846"/>
      <c r="T12" s="5"/>
      <c r="U12" s="5"/>
      <c r="V12" s="5"/>
      <c r="W12" s="5"/>
      <c r="X12" s="5"/>
      <c r="Y12" s="5"/>
    </row>
    <row r="13" spans="1:25" ht="16.8" thickBot="1" x14ac:dyDescent="0.4">
      <c r="A13" s="5">
        <v>7</v>
      </c>
      <c r="B13" s="843" t="s">
        <v>433</v>
      </c>
      <c r="C13" s="843"/>
      <c r="D13" s="843"/>
      <c r="E13" s="843"/>
      <c r="F13" s="843"/>
      <c r="G13" s="843"/>
      <c r="H13" s="843"/>
      <c r="I13" s="843"/>
      <c r="J13" s="843"/>
      <c r="K13" s="843"/>
      <c r="L13" s="843"/>
      <c r="M13" s="843"/>
      <c r="N13" s="843"/>
      <c r="O13" s="843"/>
      <c r="P13" s="843"/>
      <c r="Q13" s="844"/>
      <c r="R13" s="845"/>
      <c r="S13" s="846"/>
      <c r="T13" s="5"/>
      <c r="U13" s="5"/>
      <c r="V13" s="5"/>
      <c r="W13" s="5"/>
      <c r="X13" s="5"/>
      <c r="Y13" s="5"/>
    </row>
    <row r="14" spans="1:25" ht="16.8" thickBot="1" x14ac:dyDescent="0.4">
      <c r="A14" s="5">
        <v>8</v>
      </c>
      <c r="B14" s="843" t="s">
        <v>434</v>
      </c>
      <c r="C14" s="843"/>
      <c r="D14" s="843"/>
      <c r="E14" s="843"/>
      <c r="F14" s="843"/>
      <c r="G14" s="843"/>
      <c r="H14" s="843"/>
      <c r="I14" s="843"/>
      <c r="J14" s="843"/>
      <c r="K14" s="843"/>
      <c r="L14" s="843"/>
      <c r="M14" s="843"/>
      <c r="N14" s="843"/>
      <c r="O14" s="843"/>
      <c r="P14" s="843"/>
      <c r="Q14" s="844"/>
      <c r="R14" s="845"/>
      <c r="S14" s="846"/>
      <c r="T14" s="5"/>
      <c r="U14" s="5"/>
      <c r="V14" s="5"/>
      <c r="W14" s="5"/>
      <c r="X14" s="5"/>
      <c r="Y14" s="5"/>
    </row>
    <row r="15" spans="1:25" ht="16.8" thickBot="1" x14ac:dyDescent="0.4">
      <c r="A15" s="5">
        <v>9</v>
      </c>
      <c r="B15" s="843" t="s">
        <v>435</v>
      </c>
      <c r="C15" s="843"/>
      <c r="D15" s="843"/>
      <c r="E15" s="843"/>
      <c r="F15" s="843"/>
      <c r="G15" s="843"/>
      <c r="H15" s="843"/>
      <c r="I15" s="843"/>
      <c r="J15" s="843"/>
      <c r="K15" s="843"/>
      <c r="L15" s="843"/>
      <c r="M15" s="843"/>
      <c r="N15" s="843"/>
      <c r="O15" s="843"/>
      <c r="P15" s="843"/>
      <c r="Q15" s="844"/>
      <c r="R15" s="845"/>
      <c r="S15" s="846"/>
      <c r="T15" s="5"/>
      <c r="U15" s="5"/>
      <c r="V15" s="5"/>
      <c r="W15" s="5"/>
      <c r="X15" s="5"/>
      <c r="Y15" s="5"/>
    </row>
    <row r="16" spans="1:25" ht="16.2" customHeight="1" x14ac:dyDescent="0.35">
      <c r="A16" s="5">
        <v>10</v>
      </c>
      <c r="B16" s="859" t="s">
        <v>540</v>
      </c>
      <c r="C16" s="859"/>
      <c r="D16" s="859"/>
      <c r="E16" s="859"/>
      <c r="F16" s="859"/>
      <c r="G16" s="859"/>
      <c r="H16" s="859"/>
      <c r="I16" s="859"/>
      <c r="J16" s="859"/>
      <c r="K16" s="859"/>
      <c r="L16" s="859"/>
      <c r="M16" s="859"/>
      <c r="N16" s="859"/>
      <c r="O16" s="859"/>
      <c r="P16" s="859"/>
      <c r="Q16" s="860"/>
      <c r="R16" s="855"/>
      <c r="S16" s="856"/>
      <c r="T16" s="5"/>
      <c r="U16" s="5"/>
      <c r="V16" s="5"/>
      <c r="W16" s="5"/>
      <c r="X16" s="5"/>
      <c r="Y16" s="5"/>
    </row>
    <row r="17" spans="1:25" x14ac:dyDescent="0.35">
      <c r="A17" s="5"/>
      <c r="B17" s="859"/>
      <c r="C17" s="859"/>
      <c r="D17" s="859"/>
      <c r="E17" s="859"/>
      <c r="F17" s="859"/>
      <c r="G17" s="859"/>
      <c r="H17" s="859"/>
      <c r="I17" s="859"/>
      <c r="J17" s="859"/>
      <c r="K17" s="859"/>
      <c r="L17" s="859"/>
      <c r="M17" s="859"/>
      <c r="N17" s="859"/>
      <c r="O17" s="859"/>
      <c r="P17" s="859"/>
      <c r="Q17" s="860"/>
      <c r="R17" s="861"/>
      <c r="S17" s="862"/>
      <c r="T17" s="5"/>
      <c r="U17" s="5"/>
      <c r="V17" s="5"/>
      <c r="W17" s="5"/>
      <c r="X17" s="5"/>
      <c r="Y17" s="5"/>
    </row>
    <row r="18" spans="1:25" ht="16.8" thickBot="1" x14ac:dyDescent="0.4">
      <c r="A18" s="5"/>
      <c r="B18" s="859"/>
      <c r="C18" s="859"/>
      <c r="D18" s="859"/>
      <c r="E18" s="859"/>
      <c r="F18" s="859"/>
      <c r="G18" s="859"/>
      <c r="H18" s="859"/>
      <c r="I18" s="859"/>
      <c r="J18" s="859"/>
      <c r="K18" s="859"/>
      <c r="L18" s="859"/>
      <c r="M18" s="859"/>
      <c r="N18" s="859"/>
      <c r="O18" s="859"/>
      <c r="P18" s="859"/>
      <c r="Q18" s="860"/>
      <c r="R18" s="857"/>
      <c r="S18" s="858"/>
      <c r="T18" s="5"/>
      <c r="U18" s="5"/>
      <c r="V18" s="5"/>
      <c r="W18" s="5"/>
      <c r="X18" s="5"/>
      <c r="Y18" s="5"/>
    </row>
    <row r="19" spans="1:25" ht="16.8" thickBot="1" x14ac:dyDescent="0.4">
      <c r="A19" s="5"/>
      <c r="B19" s="863" t="s">
        <v>541</v>
      </c>
      <c r="C19" s="863"/>
      <c r="D19" s="863"/>
      <c r="E19" s="863"/>
      <c r="F19" s="863"/>
      <c r="G19" s="863"/>
      <c r="H19" s="863"/>
      <c r="I19" s="863"/>
      <c r="J19" s="863"/>
      <c r="K19" s="863"/>
      <c r="L19" s="863"/>
      <c r="M19" s="863"/>
      <c r="N19" s="863"/>
      <c r="O19" s="863"/>
      <c r="P19" s="863"/>
      <c r="Q19" s="864"/>
      <c r="R19" s="852"/>
      <c r="S19" s="853"/>
      <c r="T19" s="5"/>
      <c r="U19" s="5"/>
      <c r="V19" s="5"/>
      <c r="W19" s="5"/>
      <c r="X19" s="5"/>
      <c r="Y19" s="5"/>
    </row>
    <row r="20" spans="1:25" ht="16.8" thickBot="1" x14ac:dyDescent="0.4">
      <c r="A20" s="5"/>
      <c r="B20" s="5" t="s">
        <v>82</v>
      </c>
      <c r="C20" s="843" t="s">
        <v>436</v>
      </c>
      <c r="D20" s="843"/>
      <c r="E20" s="843"/>
      <c r="F20" s="843"/>
      <c r="G20" s="843"/>
      <c r="H20" s="843"/>
      <c r="I20" s="843"/>
      <c r="J20" s="843"/>
      <c r="K20" s="843"/>
      <c r="L20" s="843"/>
      <c r="M20" s="843"/>
      <c r="N20" s="843"/>
      <c r="O20" s="843"/>
      <c r="P20" s="843"/>
      <c r="Q20" s="844"/>
      <c r="R20" s="845"/>
      <c r="S20" s="846"/>
      <c r="T20" s="5"/>
      <c r="U20" s="5"/>
      <c r="V20" s="5"/>
      <c r="W20" s="5"/>
      <c r="X20" s="5"/>
      <c r="Y20" s="5"/>
    </row>
    <row r="21" spans="1:25" x14ac:dyDescent="0.35">
      <c r="A21" s="5"/>
      <c r="B21" s="5" t="s">
        <v>84</v>
      </c>
      <c r="C21" s="277" t="s">
        <v>542</v>
      </c>
      <c r="D21" s="277"/>
      <c r="E21" s="277"/>
      <c r="F21" s="277"/>
      <c r="G21" s="277"/>
      <c r="H21" s="277"/>
      <c r="I21" s="277"/>
      <c r="J21" s="277"/>
      <c r="K21" s="277"/>
      <c r="L21" s="277"/>
      <c r="M21" s="277"/>
      <c r="N21" s="277"/>
      <c r="O21" s="277"/>
      <c r="P21" s="277"/>
      <c r="Q21" s="854"/>
      <c r="R21" s="855"/>
      <c r="S21" s="856"/>
      <c r="T21" s="5"/>
      <c r="U21" s="5"/>
      <c r="V21" s="5"/>
      <c r="W21" s="5"/>
      <c r="X21" s="5"/>
      <c r="Y21" s="5"/>
    </row>
    <row r="22" spans="1:25" ht="16.2" customHeight="1" thickBot="1" x14ac:dyDescent="0.4">
      <c r="A22" s="5"/>
      <c r="B22" s="5"/>
      <c r="C22" s="277"/>
      <c r="D22" s="277"/>
      <c r="E22" s="277"/>
      <c r="F22" s="277"/>
      <c r="G22" s="277"/>
      <c r="H22" s="277"/>
      <c r="I22" s="277"/>
      <c r="J22" s="277"/>
      <c r="K22" s="277"/>
      <c r="L22" s="277"/>
      <c r="M22" s="277"/>
      <c r="N22" s="277"/>
      <c r="O22" s="277"/>
      <c r="P22" s="277"/>
      <c r="Q22" s="854"/>
      <c r="R22" s="857"/>
      <c r="S22" s="858"/>
      <c r="T22" s="5"/>
      <c r="U22" s="5"/>
      <c r="V22" s="5"/>
      <c r="W22" s="5"/>
      <c r="X22" s="5"/>
      <c r="Y22" s="5"/>
    </row>
    <row r="23" spans="1:25" x14ac:dyDescent="0.35">
      <c r="A23" s="5">
        <v>11</v>
      </c>
      <c r="B23" s="859" t="s">
        <v>437</v>
      </c>
      <c r="C23" s="859"/>
      <c r="D23" s="859"/>
      <c r="E23" s="859"/>
      <c r="F23" s="859"/>
      <c r="G23" s="859"/>
      <c r="H23" s="859"/>
      <c r="I23" s="859"/>
      <c r="J23" s="859"/>
      <c r="K23" s="859"/>
      <c r="L23" s="859"/>
      <c r="M23" s="859"/>
      <c r="N23" s="859"/>
      <c r="O23" s="859"/>
      <c r="P23" s="859"/>
      <c r="Q23" s="860"/>
      <c r="R23" s="855"/>
      <c r="S23" s="856"/>
      <c r="T23" s="5"/>
      <c r="U23" s="5"/>
      <c r="V23" s="5"/>
      <c r="W23" s="5"/>
      <c r="X23" s="5"/>
      <c r="Y23" s="5"/>
    </row>
    <row r="24" spans="1:25" ht="16.8" thickBot="1" x14ac:dyDescent="0.4">
      <c r="A24" s="5"/>
      <c r="B24" s="859"/>
      <c r="C24" s="859"/>
      <c r="D24" s="859"/>
      <c r="E24" s="859"/>
      <c r="F24" s="859"/>
      <c r="G24" s="859"/>
      <c r="H24" s="859"/>
      <c r="I24" s="859"/>
      <c r="J24" s="859"/>
      <c r="K24" s="859"/>
      <c r="L24" s="859"/>
      <c r="M24" s="859"/>
      <c r="N24" s="859"/>
      <c r="O24" s="859"/>
      <c r="P24" s="859"/>
      <c r="Q24" s="860"/>
      <c r="R24" s="857"/>
      <c r="S24" s="858"/>
      <c r="T24" s="5"/>
      <c r="U24" s="5"/>
      <c r="V24" s="5"/>
      <c r="W24" s="5"/>
      <c r="X24" s="5"/>
      <c r="Y24" s="5"/>
    </row>
    <row r="25" spans="1:25" ht="16.8" thickBot="1" x14ac:dyDescent="0.4">
      <c r="A25" s="5">
        <v>12</v>
      </c>
      <c r="B25" s="850" t="s">
        <v>81</v>
      </c>
      <c r="C25" s="850"/>
      <c r="D25" s="850"/>
      <c r="E25" s="850"/>
      <c r="F25" s="850"/>
      <c r="G25" s="850"/>
      <c r="H25" s="850"/>
      <c r="I25" s="850"/>
      <c r="J25" s="850"/>
      <c r="K25" s="850"/>
      <c r="L25" s="850"/>
      <c r="M25" s="850"/>
      <c r="N25" s="850"/>
      <c r="O25" s="850"/>
      <c r="P25" s="850"/>
      <c r="Q25" s="851"/>
      <c r="R25" s="852"/>
      <c r="S25" s="853"/>
      <c r="T25" s="5"/>
      <c r="U25" s="5"/>
      <c r="V25" s="5"/>
      <c r="W25" s="5"/>
      <c r="X25" s="5"/>
      <c r="Y25" s="5"/>
    </row>
    <row r="26" spans="1:25" ht="16.8" thickBot="1" x14ac:dyDescent="0.4">
      <c r="A26" s="5"/>
      <c r="B26" s="263" t="s">
        <v>82</v>
      </c>
      <c r="C26" s="847" t="s">
        <v>83</v>
      </c>
      <c r="D26" s="847"/>
      <c r="E26" s="847"/>
      <c r="F26" s="847"/>
      <c r="G26" s="847"/>
      <c r="H26" s="847"/>
      <c r="I26" s="847"/>
      <c r="J26" s="847"/>
      <c r="K26" s="847"/>
      <c r="L26" s="847"/>
      <c r="M26" s="847"/>
      <c r="N26" s="847"/>
      <c r="O26" s="847"/>
      <c r="P26" s="847"/>
      <c r="Q26" s="848"/>
      <c r="R26" s="845"/>
      <c r="S26" s="846"/>
      <c r="T26" s="5"/>
      <c r="U26" s="5"/>
      <c r="V26" s="5"/>
      <c r="W26" s="5"/>
      <c r="X26" s="5"/>
      <c r="Y26" s="5"/>
    </row>
    <row r="27" spans="1:25" ht="16.8" thickBot="1" x14ac:dyDescent="0.4">
      <c r="A27" s="5"/>
      <c r="B27" s="263" t="s">
        <v>84</v>
      </c>
      <c r="C27" s="847" t="s">
        <v>85</v>
      </c>
      <c r="D27" s="847"/>
      <c r="E27" s="847"/>
      <c r="F27" s="847"/>
      <c r="G27" s="847"/>
      <c r="H27" s="847"/>
      <c r="I27" s="847"/>
      <c r="J27" s="847"/>
      <c r="K27" s="847"/>
      <c r="L27" s="847"/>
      <c r="M27" s="847"/>
      <c r="N27" s="847"/>
      <c r="O27" s="847"/>
      <c r="P27" s="847"/>
      <c r="Q27" s="848"/>
      <c r="R27" s="845"/>
      <c r="S27" s="846"/>
      <c r="T27" s="5"/>
      <c r="U27" s="5"/>
      <c r="V27" s="5"/>
      <c r="W27" s="5"/>
      <c r="X27" s="5"/>
      <c r="Y27" s="5"/>
    </row>
    <row r="28" spans="1:25" ht="16.8" thickBot="1" x14ac:dyDescent="0.4">
      <c r="A28" s="5"/>
      <c r="B28" s="263" t="s">
        <v>86</v>
      </c>
      <c r="C28" s="850" t="s">
        <v>87</v>
      </c>
      <c r="D28" s="850"/>
      <c r="E28" s="850"/>
      <c r="F28" s="850"/>
      <c r="G28" s="850"/>
      <c r="H28" s="850"/>
      <c r="I28" s="850"/>
      <c r="J28" s="850"/>
      <c r="K28" s="850"/>
      <c r="L28" s="850"/>
      <c r="M28" s="850"/>
      <c r="N28" s="850"/>
      <c r="O28" s="850"/>
      <c r="P28" s="850"/>
      <c r="Q28" s="851"/>
      <c r="R28" s="845"/>
      <c r="S28" s="846"/>
      <c r="T28" s="5"/>
    </row>
    <row r="29" spans="1:25" ht="16.8" thickBot="1" x14ac:dyDescent="0.4">
      <c r="A29" s="5"/>
      <c r="B29" s="263" t="s">
        <v>88</v>
      </c>
      <c r="C29" s="847" t="s">
        <v>89</v>
      </c>
      <c r="D29" s="847"/>
      <c r="E29" s="847"/>
      <c r="F29" s="847"/>
      <c r="G29" s="847"/>
      <c r="H29" s="847"/>
      <c r="I29" s="847"/>
      <c r="J29" s="847"/>
      <c r="K29" s="847"/>
      <c r="L29" s="847"/>
      <c r="M29" s="847"/>
      <c r="N29" s="847"/>
      <c r="O29" s="847"/>
      <c r="P29" s="847"/>
      <c r="Q29" s="848"/>
      <c r="R29" s="845"/>
      <c r="S29" s="846"/>
      <c r="T29" s="5"/>
      <c r="U29" s="5"/>
      <c r="V29" s="5"/>
      <c r="W29" s="5"/>
      <c r="X29" s="5"/>
      <c r="Y29" s="5"/>
    </row>
    <row r="30" spans="1:25" ht="16.8" thickBot="1" x14ac:dyDescent="0.4">
      <c r="A30" s="5">
        <v>13</v>
      </c>
      <c r="B30" s="847" t="s">
        <v>438</v>
      </c>
      <c r="C30" s="847"/>
      <c r="D30" s="847"/>
      <c r="E30" s="847"/>
      <c r="F30" s="847"/>
      <c r="G30" s="847"/>
      <c r="H30" s="847"/>
      <c r="I30" s="847"/>
      <c r="J30" s="847"/>
      <c r="K30" s="847"/>
      <c r="L30" s="847"/>
      <c r="M30" s="847"/>
      <c r="N30" s="847"/>
      <c r="O30" s="847"/>
      <c r="P30" s="847"/>
      <c r="Q30" s="848"/>
      <c r="R30" s="845"/>
      <c r="S30" s="846"/>
      <c r="T30" s="5"/>
      <c r="U30" s="5"/>
      <c r="V30" s="5"/>
      <c r="W30" s="5"/>
      <c r="X30" s="5"/>
      <c r="Y30" s="5"/>
    </row>
    <row r="31" spans="1:25" ht="16.8" thickBot="1" x14ac:dyDescent="0.4">
      <c r="A31" s="5">
        <v>14</v>
      </c>
      <c r="B31" s="847" t="s">
        <v>439</v>
      </c>
      <c r="C31" s="847"/>
      <c r="D31" s="847"/>
      <c r="E31" s="847"/>
      <c r="F31" s="847"/>
      <c r="G31" s="847"/>
      <c r="H31" s="847"/>
      <c r="I31" s="847"/>
      <c r="J31" s="847"/>
      <c r="K31" s="847"/>
      <c r="L31" s="847"/>
      <c r="M31" s="847"/>
      <c r="N31" s="847"/>
      <c r="O31" s="847"/>
      <c r="P31" s="847"/>
      <c r="Q31" s="848"/>
      <c r="R31" s="845"/>
      <c r="S31" s="846"/>
      <c r="T31" s="5"/>
      <c r="U31" s="5"/>
      <c r="V31" s="5"/>
      <c r="W31" s="5"/>
      <c r="X31" s="5"/>
      <c r="Y31" s="5"/>
    </row>
    <row r="32" spans="1:25" ht="16.8" thickBot="1" x14ac:dyDescent="0.4">
      <c r="A32" s="5">
        <v>15</v>
      </c>
      <c r="B32" s="843" t="s">
        <v>440</v>
      </c>
      <c r="C32" s="843"/>
      <c r="D32" s="843"/>
      <c r="E32" s="843"/>
      <c r="F32" s="843"/>
      <c r="G32" s="843"/>
      <c r="H32" s="843"/>
      <c r="I32" s="843"/>
      <c r="J32" s="843"/>
      <c r="K32" s="843"/>
      <c r="L32" s="843"/>
      <c r="M32" s="843"/>
      <c r="N32" s="843"/>
      <c r="O32" s="843"/>
      <c r="P32" s="843"/>
      <c r="Q32" s="844"/>
      <c r="R32" s="845"/>
      <c r="S32" s="846"/>
      <c r="T32" s="5"/>
      <c r="U32" s="5"/>
      <c r="V32" s="5"/>
      <c r="W32" s="5"/>
      <c r="X32" s="5"/>
      <c r="Y32" s="5"/>
    </row>
    <row r="33" spans="1:25" ht="16.8" thickBot="1" x14ac:dyDescent="0.4">
      <c r="A33" s="5">
        <v>16</v>
      </c>
      <c r="B33" s="847" t="s">
        <v>441</v>
      </c>
      <c r="C33" s="847"/>
      <c r="D33" s="847"/>
      <c r="E33" s="847"/>
      <c r="F33" s="847"/>
      <c r="G33" s="847"/>
      <c r="H33" s="847"/>
      <c r="I33" s="847"/>
      <c r="J33" s="847"/>
      <c r="K33" s="847"/>
      <c r="L33" s="847"/>
      <c r="M33" s="847"/>
      <c r="N33" s="847"/>
      <c r="O33" s="847"/>
      <c r="P33" s="847"/>
      <c r="Q33" s="848"/>
      <c r="R33" s="845"/>
      <c r="S33" s="846"/>
      <c r="T33" s="5"/>
      <c r="U33" s="5"/>
      <c r="V33" s="5"/>
      <c r="W33" s="5"/>
      <c r="X33" s="5"/>
      <c r="Y33" s="5"/>
    </row>
    <row r="34" spans="1:25" x14ac:dyDescent="0.35">
      <c r="A34" s="849" t="s">
        <v>442</v>
      </c>
      <c r="B34" s="849"/>
      <c r="C34" s="849"/>
      <c r="D34" s="849"/>
      <c r="E34" s="849"/>
      <c r="F34" s="849"/>
      <c r="G34" s="849"/>
      <c r="H34" s="849"/>
      <c r="I34" s="849"/>
      <c r="J34" s="849"/>
      <c r="K34" s="849"/>
      <c r="L34" s="849"/>
      <c r="M34" s="849"/>
      <c r="N34" s="849"/>
      <c r="O34" s="849"/>
      <c r="P34" s="849"/>
      <c r="Q34" s="849"/>
      <c r="R34" s="849"/>
      <c r="S34" s="849"/>
      <c r="T34" s="5"/>
      <c r="U34" s="5"/>
      <c r="V34" s="5"/>
      <c r="W34" s="5"/>
      <c r="X34" s="5"/>
      <c r="Y34" s="5"/>
    </row>
    <row r="35" spans="1:25" x14ac:dyDescent="0.35">
      <c r="A35" s="849"/>
      <c r="B35" s="849"/>
      <c r="C35" s="849"/>
      <c r="D35" s="849"/>
      <c r="E35" s="849"/>
      <c r="F35" s="849"/>
      <c r="G35" s="849"/>
      <c r="H35" s="849"/>
      <c r="I35" s="849"/>
      <c r="J35" s="849"/>
      <c r="K35" s="849"/>
      <c r="L35" s="849"/>
      <c r="M35" s="849"/>
      <c r="N35" s="849"/>
      <c r="O35" s="849"/>
      <c r="P35" s="849"/>
      <c r="Q35" s="849"/>
      <c r="R35" s="849"/>
      <c r="S35" s="849"/>
      <c r="T35" s="5"/>
      <c r="U35" s="5"/>
      <c r="V35" s="5"/>
      <c r="W35" s="5"/>
      <c r="X35" s="5"/>
      <c r="Y35" s="5"/>
    </row>
    <row r="36" spans="1:25" x14ac:dyDescent="0.35">
      <c r="A36" s="842" t="s">
        <v>443</v>
      </c>
      <c r="B36" s="842"/>
      <c r="C36" s="842"/>
      <c r="D36" s="842"/>
      <c r="E36" s="842"/>
      <c r="F36" s="842"/>
      <c r="G36" s="842"/>
      <c r="H36" s="842"/>
      <c r="I36" s="842"/>
      <c r="J36" s="842"/>
      <c r="K36" s="842"/>
      <c r="L36" s="842"/>
      <c r="M36" s="842"/>
      <c r="N36" s="842"/>
      <c r="O36" s="842"/>
      <c r="P36" s="842"/>
      <c r="Q36" s="842"/>
      <c r="R36" s="842"/>
      <c r="S36" s="842"/>
      <c r="T36" s="5"/>
      <c r="U36" s="5"/>
      <c r="V36" s="5"/>
      <c r="W36" s="5"/>
      <c r="X36" s="5"/>
      <c r="Y36" s="5"/>
    </row>
    <row r="37" spans="1:25" s="265" customFormat="1" x14ac:dyDescent="0.35">
      <c r="A37" s="1"/>
      <c r="B37" s="1"/>
      <c r="C37" s="1"/>
      <c r="D37" s="1"/>
      <c r="E37" s="1"/>
      <c r="F37" s="1"/>
      <c r="G37" s="1"/>
      <c r="H37" s="1"/>
      <c r="I37" s="1"/>
      <c r="J37" s="1"/>
      <c r="K37" s="1"/>
      <c r="L37" s="1"/>
      <c r="M37" s="1"/>
      <c r="N37" s="1"/>
      <c r="O37" s="1"/>
      <c r="P37" s="1"/>
      <c r="Q37" s="1"/>
      <c r="R37" s="1"/>
      <c r="S37" s="1"/>
      <c r="T37" s="264"/>
      <c r="U37" s="264"/>
      <c r="V37" s="264"/>
      <c r="W37" s="264"/>
      <c r="X37" s="264"/>
      <c r="Y37" s="264"/>
    </row>
  </sheetData>
  <sheetProtection algorithmName="SHA-512" hashValue="3oFmgaKNICy7dg6wv48dDBhEJKQC+f+DTOSjGn9l9eKCaY9EKJUYQ9Rw6pZY3SVGWM6McHm3OdF7ufJzMwcTEg==" saltValue="2+hkv9WItHF7DuS2W57WHg==" spinCount="100000" sheet="1" selectLockedCells="1"/>
  <mergeCells count="55">
    <mergeCell ref="R3:S3"/>
    <mergeCell ref="A5:Q5"/>
    <mergeCell ref="A3:Q3"/>
    <mergeCell ref="B4:Q4"/>
    <mergeCell ref="R4:S4"/>
    <mergeCell ref="B7:Q7"/>
    <mergeCell ref="R7:S7"/>
    <mergeCell ref="B8:Q8"/>
    <mergeCell ref="R8:S8"/>
    <mergeCell ref="R5:S6"/>
    <mergeCell ref="A6:Q6"/>
    <mergeCell ref="B9:Q9"/>
    <mergeCell ref="R9:S9"/>
    <mergeCell ref="B10:Q10"/>
    <mergeCell ref="R10:S10"/>
    <mergeCell ref="B11:Q11"/>
    <mergeCell ref="R11:S11"/>
    <mergeCell ref="B15:Q15"/>
    <mergeCell ref="R15:S15"/>
    <mergeCell ref="B12:Q12"/>
    <mergeCell ref="R12:S12"/>
    <mergeCell ref="B13:Q13"/>
    <mergeCell ref="R13:S13"/>
    <mergeCell ref="B14:Q14"/>
    <mergeCell ref="R14:S14"/>
    <mergeCell ref="R19:S19"/>
    <mergeCell ref="C20:Q20"/>
    <mergeCell ref="R20:S20"/>
    <mergeCell ref="B16:Q18"/>
    <mergeCell ref="R16:S18"/>
    <mergeCell ref="B19:Q19"/>
    <mergeCell ref="R25:S25"/>
    <mergeCell ref="C21:Q22"/>
    <mergeCell ref="R21:S22"/>
    <mergeCell ref="B23:Q24"/>
    <mergeCell ref="R23:S24"/>
    <mergeCell ref="B25:Q25"/>
    <mergeCell ref="R29:S29"/>
    <mergeCell ref="B30:Q30"/>
    <mergeCell ref="R30:S30"/>
    <mergeCell ref="B31:Q31"/>
    <mergeCell ref="R31:S31"/>
    <mergeCell ref="C29:Q29"/>
    <mergeCell ref="C26:Q26"/>
    <mergeCell ref="R26:S26"/>
    <mergeCell ref="C27:Q27"/>
    <mergeCell ref="R27:S27"/>
    <mergeCell ref="R28:S28"/>
    <mergeCell ref="C28:Q28"/>
    <mergeCell ref="A36:S36"/>
    <mergeCell ref="B32:Q32"/>
    <mergeCell ref="R32:S32"/>
    <mergeCell ref="B33:Q33"/>
    <mergeCell ref="R33:S33"/>
    <mergeCell ref="A34:S35"/>
  </mergeCells>
  <dataValidations count="3">
    <dataValidation type="list" allowBlank="1" showInputMessage="1" showErrorMessage="1" sqref="R23 R32:S32 R26:R33 S20 R8:R16 S8:S15 R20:R21" xr:uid="{336E6B8D-9D4D-433B-BC30-F2E7AD95890D}">
      <formula1>" ,yes,no,n/a"</formula1>
    </dataValidation>
    <dataValidation type="list" allowBlank="1" showInputMessage="1" showErrorMessage="1" sqref="R7:S7" xr:uid="{7AF4E2B3-BFCF-4ECA-A2D7-42E86E25391B}">
      <formula1>"yes,no,n/a"</formula1>
    </dataValidation>
    <dataValidation type="list" allowBlank="1" showInputMessage="1" showErrorMessage="1" sqref="R4:S4" xr:uid="{52438168-488A-4269-BD44-6C64B177BCEC}">
      <formula1>"yes,no"</formula1>
    </dataValidation>
  </dataValidations>
  <hyperlinks>
    <hyperlink ref="B23:Q24" r:id="rId1" display="If you are applying for CMAQ funding, please include a completed CMAQ Request Form from NIRPC.  This form will have the calulations from the CMAQ Emissions Calculator Toolkit from https://www.fhwa.dot.gov/environment/air_quality/cmaq/toolkit/" xr:uid="{798722D5-F3BD-4F15-9299-3D90B1BBF464}"/>
    <hyperlink ref="A34:S35" r:id="rId2" display="Please upload this workbook and all supporting documents here.  https://rtip.nirpc.org/secure2/xtip_amend_menu.asp?amend_type=CFP" xr:uid="{95A22019-C397-44A0-A9B9-89EE7CD4E434}"/>
    <hyperlink ref="B16:Q18" r:id="rId3" display="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 xr:uid="{66D7392F-682F-4627-BD64-3D084874AB9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57C6FA-9EC0-4086-A729-F2A13EDBCF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3D52D1-6A9C-477E-A884-9AE698DED573}">
  <ds:schemaRefs>
    <ds:schemaRef ds:uri="http://schemas.microsoft.com/office/2006/metadata/properties"/>
    <ds:schemaRef ds:uri="http://schemas.microsoft.com/office/2006/documentManagement/types"/>
    <ds:schemaRef ds:uri="http://schemas.microsoft.com/office/infopath/2007/PartnerControls"/>
    <ds:schemaRef ds:uri="61edf468-4f4a-4343-a976-af9e17cfaaf5"/>
    <ds:schemaRef ds:uri="http://schemas.openxmlformats.org/package/2006/metadata/core-properties"/>
    <ds:schemaRef ds:uri="http://purl.org/dc/terms/"/>
    <ds:schemaRef ds:uri="http://purl.org/dc/dcmitype/"/>
    <ds:schemaRef ds:uri="http://purl.org/dc/elements/1.1/"/>
    <ds:schemaRef ds:uri="f2d6ee0b-14cd-4972-a8b4-1a086adba9a2"/>
    <ds:schemaRef ds:uri="http://www.w3.org/XML/1998/namespace"/>
  </ds:schemaRefs>
</ds:datastoreItem>
</file>

<file path=customXml/itemProps3.xml><?xml version="1.0" encoding="utf-8"?>
<ds:datastoreItem xmlns:ds="http://schemas.openxmlformats.org/officeDocument/2006/customXml" ds:itemID="{480FDFC6-527F-4B36-AD71-144A542AFE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Start Here</vt:lpstr>
      <vt:lpstr>Programming rules</vt:lpstr>
      <vt:lpstr>Funding overview</vt:lpstr>
      <vt:lpstr>Program &amp; project types</vt:lpstr>
      <vt:lpstr>Application</vt:lpstr>
      <vt:lpstr>Financial</vt:lpstr>
      <vt:lpstr>Checklist</vt:lpstr>
      <vt:lpstr>Application!Print_Area</vt:lpstr>
      <vt:lpstr>'Funding overview'!Print_Area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2026-10-08T18:52:52Z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5936200</vt:r8>
  </property>
  <property fmtid="{D5CDD505-2E9C-101B-9397-08002B2CF9AE}" pid="4" name="MediaServiceImageTags">
    <vt:lpwstr/>
  </property>
</Properties>
</file>