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diagrams/data5.xml" ContentType="application/vnd.openxmlformats-officedocument.drawingml.diagramData+xml"/>
  <Override PartName="/xl/diagrams/layout5.xml" ContentType="application/vnd.openxmlformats-officedocument.drawingml.diagramLayout+xml"/>
  <Override PartName="/xl/diagrams/quickStyle5.xml" ContentType="application/vnd.openxmlformats-officedocument.drawingml.diagramStyle+xml"/>
  <Override PartName="/xl/diagrams/colors5.xml" ContentType="application/vnd.openxmlformats-officedocument.drawingml.diagramColors+xml"/>
  <Override PartName="/xl/diagrams/drawing5.xml" ContentType="application/vnd.ms-office.drawingml.diagramDrawing+xml"/>
  <Override PartName="/xl/diagrams/data6.xml" ContentType="application/vnd.openxmlformats-officedocument.drawingml.diagramData+xml"/>
  <Override PartName="/xl/diagrams/layout6.xml" ContentType="application/vnd.openxmlformats-officedocument.drawingml.diagramLayout+xml"/>
  <Override PartName="/xl/diagrams/quickStyle6.xml" ContentType="application/vnd.openxmlformats-officedocument.drawingml.diagramStyle+xml"/>
  <Override PartName="/xl/diagrams/colors6.xml" ContentType="application/vnd.openxmlformats-officedocument.drawingml.diagramColors+xml"/>
  <Override PartName="/xl/diagrams/drawing6.xml" ContentType="application/vnd.ms-office.drawingml.diagramDrawing+xml"/>
  <Override PartName="/xl/diagrams/data7.xml" ContentType="application/vnd.openxmlformats-officedocument.drawingml.diagramData+xml"/>
  <Override PartName="/xl/diagrams/layout7.xml" ContentType="application/vnd.openxmlformats-officedocument.drawingml.diagramLayout+xml"/>
  <Override PartName="/xl/diagrams/quickStyle7.xml" ContentType="application/vnd.openxmlformats-officedocument.drawingml.diagramStyle+xml"/>
  <Override PartName="/xl/diagrams/colors7.xml" ContentType="application/vnd.openxmlformats-officedocument.drawingml.diagramColors+xml"/>
  <Override PartName="/xl/diagrams/drawing7.xml" ContentType="application/vnd.ms-office.drawingml.diagramDrawing+xml"/>
  <Override PartName="/xl/diagrams/data8.xml" ContentType="application/vnd.openxmlformats-officedocument.drawingml.diagramData+xml"/>
  <Override PartName="/xl/diagrams/layout8.xml" ContentType="application/vnd.openxmlformats-officedocument.drawingml.diagramLayout+xml"/>
  <Override PartName="/xl/diagrams/quickStyle8.xml" ContentType="application/vnd.openxmlformats-officedocument.drawingml.diagramStyle+xml"/>
  <Override PartName="/xl/diagrams/colors8.xml" ContentType="application/vnd.openxmlformats-officedocument.drawingml.diagramColors+xml"/>
  <Override PartName="/xl/diagrams/drawing8.xml" ContentType="application/vnd.ms-office.drawingml.diagramDrawing+xml"/>
  <Override PartName="/xl/diagrams/data9.xml" ContentType="application/vnd.openxmlformats-officedocument.drawingml.diagramData+xml"/>
  <Override PartName="/xl/diagrams/layout9.xml" ContentType="application/vnd.openxmlformats-officedocument.drawingml.diagramLayout+xml"/>
  <Override PartName="/xl/diagrams/quickStyle9.xml" ContentType="application/vnd.openxmlformats-officedocument.drawingml.diagramStyle+xml"/>
  <Override PartName="/xl/diagrams/colors9.xml" ContentType="application/vnd.openxmlformats-officedocument.drawingml.diagramColors+xml"/>
  <Override PartName="/xl/diagrams/drawing9.xml" ContentType="application/vnd.ms-office.drawingml.diagramDrawing+xml"/>
  <Override PartName="/xl/diagrams/data10.xml" ContentType="application/vnd.openxmlformats-officedocument.drawingml.diagramData+xml"/>
  <Override PartName="/xl/diagrams/layout10.xml" ContentType="application/vnd.openxmlformats-officedocument.drawingml.diagramLayout+xml"/>
  <Override PartName="/xl/diagrams/quickStyle10.xml" ContentType="application/vnd.openxmlformats-officedocument.drawingml.diagramStyle+xml"/>
  <Override PartName="/xl/diagrams/colors10.xml" ContentType="application/vnd.openxmlformats-officedocument.drawingml.diagramColors+xml"/>
  <Override PartName="/xl/diagrams/drawing10.xml" ContentType="application/vnd.ms-office.drawingml.diagramDrawing+xml"/>
  <Override PartName="/xl/diagrams/data11.xml" ContentType="application/vnd.openxmlformats-officedocument.drawingml.diagramData+xml"/>
  <Override PartName="/xl/diagrams/layout11.xml" ContentType="application/vnd.openxmlformats-officedocument.drawingml.diagramLayout+xml"/>
  <Override PartName="/xl/diagrams/quickStyle11.xml" ContentType="application/vnd.openxmlformats-officedocument.drawingml.diagramStyle+xml"/>
  <Override PartName="/xl/diagrams/colors11.xml" ContentType="application/vnd.openxmlformats-officedocument.drawingml.diagramColors+xml"/>
  <Override PartName="/xl/diagrams/drawing11.xml" ContentType="application/vnd.ms-office.drawingml.diagramDrawing+xml"/>
  <Override PartName="/xl/diagrams/data12.xml" ContentType="application/vnd.openxmlformats-officedocument.drawingml.diagramData+xml"/>
  <Override PartName="/xl/diagrams/layout12.xml" ContentType="application/vnd.openxmlformats-officedocument.drawingml.diagramLayout+xml"/>
  <Override PartName="/xl/diagrams/quickStyle12.xml" ContentType="application/vnd.openxmlformats-officedocument.drawingml.diagramStyle+xml"/>
  <Override PartName="/xl/diagrams/colors12.xml" ContentType="application/vnd.openxmlformats-officedocument.drawingml.diagramColors+xml"/>
  <Override PartName="/xl/diagrams/drawing12.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irpc.sharepoint.com/sites/TransportationTeam/Shared Documents/TIP/2028-2032 TIP-NOFA/2028-2032 NOFA/3PC/"/>
    </mc:Choice>
  </mc:AlternateContent>
  <xr:revisionPtr revIDLastSave="396" documentId="13_ncr:1_{AD4A9AF3-0B90-48DB-8407-78056917327F}" xr6:coauthVersionLast="47" xr6:coauthVersionMax="47" xr10:uidLastSave="{216F1086-B10F-4AB0-81E1-5BBBC2713A31}"/>
  <bookViews>
    <workbookView xWindow="14625" yWindow="-16320" windowWidth="29040" windowHeight="15720" tabRatio="848" activeTab="5" xr2:uid="{00000000-000D-0000-FFFF-FFFF00000000}"/>
  </bookViews>
  <sheets>
    <sheet name="Start Here" sheetId="9" r:id="rId1"/>
    <sheet name="Programming Rules" sheetId="3" r:id="rId2"/>
    <sheet name="Funding Overview" sheetId="4" r:id="rId3"/>
    <sheet name="Program &amp; Project Types" sheetId="6" r:id="rId4"/>
    <sheet name="Priority Trails Corridor" sheetId="10" state="hidden" r:id="rId5"/>
    <sheet name="Application" sheetId="2" r:id="rId6"/>
    <sheet name="Des # Request" sheetId="8" r:id="rId7"/>
    <sheet name="Checklist" sheetId="7" r:id="rId8"/>
  </sheets>
  <externalReferences>
    <externalReference r:id="rId9"/>
  </externalReferences>
  <definedNames>
    <definedName name="_xlnm.Print_Area" localSheetId="5">Application!$A$3:$Z$143</definedName>
    <definedName name="_xlnm.Print_Area" localSheetId="2">'Funding Overview'!$A$1:$Y$116</definedName>
    <definedName name="_xlnm.Print_Area" localSheetId="3">'Program &amp; Project Types'!$A$1:$V$308</definedName>
    <definedName name="_xlnm.Print_Area" localSheetId="1">'Programming Rules'!$A$1:$Y$85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05" i="9" l="1"/>
  <c r="Z103" i="9"/>
  <c r="Z102" i="9"/>
  <c r="X112" i="9"/>
  <c r="X92" i="9"/>
  <c r="AF66" i="4"/>
  <c r="AD66" i="4"/>
  <c r="AB66" i="4"/>
  <c r="Z66" i="4"/>
  <c r="X66" i="4"/>
  <c r="AH65" i="4"/>
  <c r="S65" i="4"/>
  <c r="V64" i="4"/>
  <c r="AH64" i="4" s="1"/>
  <c r="S64" i="4"/>
  <c r="AH63" i="4"/>
  <c r="G63" i="4"/>
  <c r="G66" i="4" s="1"/>
  <c r="AF61" i="4"/>
  <c r="AD61" i="4"/>
  <c r="AB61" i="4"/>
  <c r="Z61" i="4"/>
  <c r="X61" i="4"/>
  <c r="V61" i="4"/>
  <c r="AH60" i="4"/>
  <c r="S60" i="4"/>
  <c r="AH59" i="4"/>
  <c r="S59" i="4"/>
  <c r="AH57" i="4"/>
  <c r="Q57" i="4"/>
  <c r="Q61" i="4" s="1"/>
  <c r="O57" i="4"/>
  <c r="O63" i="4" s="1"/>
  <c r="O66" i="4" s="1"/>
  <c r="M57" i="4"/>
  <c r="M63" i="4" s="1"/>
  <c r="K57" i="4"/>
  <c r="K61" i="4" s="1"/>
  <c r="I57" i="4"/>
  <c r="I61" i="4" s="1"/>
  <c r="G57" i="4"/>
  <c r="G61" i="4" s="1"/>
  <c r="AF55" i="4"/>
  <c r="AD55" i="4"/>
  <c r="AB55" i="4"/>
  <c r="Z55" i="4"/>
  <c r="X55" i="4"/>
  <c r="V55" i="4"/>
  <c r="Q55" i="4"/>
  <c r="O55" i="4"/>
  <c r="M55" i="4"/>
  <c r="K55" i="4"/>
  <c r="I55" i="4"/>
  <c r="G55" i="4"/>
  <c r="AH54" i="4"/>
  <c r="S54" i="4"/>
  <c r="AH53" i="4"/>
  <c r="S53" i="4"/>
  <c r="AH52" i="4"/>
  <c r="S52" i="4"/>
  <c r="AH51" i="4"/>
  <c r="AF49" i="4"/>
  <c r="AD49" i="4"/>
  <c r="AB49" i="4"/>
  <c r="Z49" i="4"/>
  <c r="X49" i="4"/>
  <c r="V49" i="4"/>
  <c r="G49" i="4"/>
  <c r="AH48" i="4"/>
  <c r="S48" i="4"/>
  <c r="AH47" i="4"/>
  <c r="S47" i="4"/>
  <c r="AH46" i="4"/>
  <c r="S46" i="4"/>
  <c r="AH45" i="4"/>
  <c r="Q45" i="4"/>
  <c r="Q49" i="4" s="1"/>
  <c r="O45" i="4"/>
  <c r="O49" i="4" s="1"/>
  <c r="M45" i="4"/>
  <c r="M49" i="4" s="1"/>
  <c r="K45" i="4"/>
  <c r="K49" i="4" s="1"/>
  <c r="I45" i="4"/>
  <c r="I49" i="4" s="1"/>
  <c r="AF43" i="4"/>
  <c r="AD43" i="4"/>
  <c r="AB43" i="4"/>
  <c r="Z43" i="4"/>
  <c r="X43" i="4"/>
  <c r="V43" i="4"/>
  <c r="Q43" i="4"/>
  <c r="O43" i="4"/>
  <c r="M43" i="4"/>
  <c r="K43" i="4"/>
  <c r="I43" i="4"/>
  <c r="G43" i="4"/>
  <c r="AH42" i="4"/>
  <c r="S42" i="4"/>
  <c r="AH41" i="4"/>
  <c r="S41" i="4"/>
  <c r="AH40" i="4"/>
  <c r="S40" i="4"/>
  <c r="AH39" i="4"/>
  <c r="S39" i="4"/>
  <c r="S45" i="4" s="1"/>
  <c r="Z10" i="4"/>
  <c r="Z14" i="4" s="1"/>
  <c r="X10" i="4"/>
  <c r="X14" i="4" s="1"/>
  <c r="V10" i="4"/>
  <c r="T10" i="4"/>
  <c r="T14" i="4" s="1"/>
  <c r="T18" i="4" s="1"/>
  <c r="R10" i="4"/>
  <c r="R14" i="4" s="1"/>
  <c r="R18" i="4" s="1"/>
  <c r="P10" i="4"/>
  <c r="P14" i="4" s="1"/>
  <c r="P18" i="4" s="1"/>
  <c r="Z7" i="4"/>
  <c r="Z8" i="4" s="1"/>
  <c r="X7" i="4"/>
  <c r="X8" i="4" s="1"/>
  <c r="V7" i="4"/>
  <c r="V8" i="4" s="1"/>
  <c r="T7" i="4"/>
  <c r="T8" i="4" s="1"/>
  <c r="R7" i="4"/>
  <c r="R8" i="4" s="1"/>
  <c r="P7" i="4"/>
  <c r="P8" i="4" s="1"/>
  <c r="X108" i="9"/>
  <c r="X113" i="9"/>
  <c r="X111" i="9"/>
  <c r="X110" i="9"/>
  <c r="X109" i="9"/>
  <c r="X107" i="9"/>
  <c r="X106" i="9"/>
  <c r="X143" i="2"/>
  <c r="Y181" i="6"/>
  <c r="Y180" i="6"/>
  <c r="Y179" i="6"/>
  <c r="Y178" i="6"/>
  <c r="Y171" i="6"/>
  <c r="Y170" i="6"/>
  <c r="Y169" i="6"/>
  <c r="Y168" i="6"/>
  <c r="Y167" i="6"/>
  <c r="Y166" i="6"/>
  <c r="Y160" i="6"/>
  <c r="Y159" i="6"/>
  <c r="Y158" i="6"/>
  <c r="Y157" i="6"/>
  <c r="Y156" i="6"/>
  <c r="Y152" i="6"/>
  <c r="Y151" i="6"/>
  <c r="Y150" i="6"/>
  <c r="Y131" i="6"/>
  <c r="Y130" i="6"/>
  <c r="Y129" i="6"/>
  <c r="Y128" i="6"/>
  <c r="Y127" i="6"/>
  <c r="Y126" i="6"/>
  <c r="Y125" i="6"/>
  <c r="Y124" i="6"/>
  <c r="Y123" i="6"/>
  <c r="Y122" i="6"/>
  <c r="Y121" i="6"/>
  <c r="Y120" i="6"/>
  <c r="Y119" i="6"/>
  <c r="Y118" i="6"/>
  <c r="Y117" i="6"/>
  <c r="Y116" i="6"/>
  <c r="Y115" i="6"/>
  <c r="Y111" i="6"/>
  <c r="Y110" i="6"/>
  <c r="Y109" i="6"/>
  <c r="Y101" i="6"/>
  <c r="Y100" i="6"/>
  <c r="Y99" i="6"/>
  <c r="Y98" i="6"/>
  <c r="Y97" i="6"/>
  <c r="Y96" i="6"/>
  <c r="Y95" i="6"/>
  <c r="Y92" i="6"/>
  <c r="Y91" i="6"/>
  <c r="Y89" i="6"/>
  <c r="Y84" i="6"/>
  <c r="Y83" i="6"/>
  <c r="Y82" i="6"/>
  <c r="Y81" i="6"/>
  <c r="Y69" i="6"/>
  <c r="Y68" i="6"/>
  <c r="Y67" i="6"/>
  <c r="Y66" i="6"/>
  <c r="Y65" i="6"/>
  <c r="Y64" i="6"/>
  <c r="Y63" i="6"/>
  <c r="Y62" i="6"/>
  <c r="Y61" i="6"/>
  <c r="Y60" i="6"/>
  <c r="Y59" i="6"/>
  <c r="Y55" i="6"/>
  <c r="Y54" i="6"/>
  <c r="Y53" i="6"/>
  <c r="Z113" i="9"/>
  <c r="Y113" i="9"/>
  <c r="Z112" i="9"/>
  <c r="Y112" i="9"/>
  <c r="Z111" i="9"/>
  <c r="Y111" i="9"/>
  <c r="Z110" i="9"/>
  <c r="Y110" i="9"/>
  <c r="Z109" i="9"/>
  <c r="Y109" i="9"/>
  <c r="Z108" i="9"/>
  <c r="Y108" i="9"/>
  <c r="Z107" i="9"/>
  <c r="Y107" i="9"/>
  <c r="Z106" i="9"/>
  <c r="Y106" i="9"/>
  <c r="Z105" i="9"/>
  <c r="Y105" i="9"/>
  <c r="U103" i="9"/>
  <c r="U102" i="9"/>
  <c r="U101" i="9"/>
  <c r="AD67" i="4" l="1"/>
  <c r="K63" i="4"/>
  <c r="K66" i="4" s="1"/>
  <c r="T11" i="4"/>
  <c r="T12" i="4" s="1"/>
  <c r="S43" i="4"/>
  <c r="AH55" i="4"/>
  <c r="Q63" i="4"/>
  <c r="Q66" i="4" s="1"/>
  <c r="Q67" i="4" s="1"/>
  <c r="AH49" i="4"/>
  <c r="S55" i="4"/>
  <c r="S57" i="4"/>
  <c r="AH61" i="4"/>
  <c r="R12" i="4"/>
  <c r="X67" i="4"/>
  <c r="K67" i="4"/>
  <c r="Z67" i="4"/>
  <c r="AB67" i="4"/>
  <c r="AH43" i="4"/>
  <c r="AF67" i="4"/>
  <c r="P11" i="4"/>
  <c r="P12" i="4" s="1"/>
  <c r="R11" i="4"/>
  <c r="I63" i="4"/>
  <c r="I66" i="4" s="1"/>
  <c r="I67" i="4" s="1"/>
  <c r="R19" i="4"/>
  <c r="R20" i="4" s="1"/>
  <c r="R22" i="4"/>
  <c r="M66" i="4"/>
  <c r="S66" i="4" s="1"/>
  <c r="X15" i="4"/>
  <c r="X16" i="4" s="1"/>
  <c r="X18" i="4"/>
  <c r="T19" i="4"/>
  <c r="T20" i="4" s="1"/>
  <c r="T22" i="4"/>
  <c r="P22" i="4"/>
  <c r="P19" i="4"/>
  <c r="P20" i="4" s="1"/>
  <c r="S49" i="4"/>
  <c r="S51" i="4"/>
  <c r="V12" i="4"/>
  <c r="Z18" i="4"/>
  <c r="Z15" i="4"/>
  <c r="Z16" i="4" s="1"/>
  <c r="V66" i="4"/>
  <c r="AH66" i="4" s="1"/>
  <c r="V11" i="4"/>
  <c r="V14" i="4"/>
  <c r="X11" i="4"/>
  <c r="X12" i="4" s="1"/>
  <c r="M61" i="4"/>
  <c r="P15" i="4"/>
  <c r="P16" i="4" s="1"/>
  <c r="O61" i="4"/>
  <c r="O67" i="4" s="1"/>
  <c r="Z11" i="4"/>
  <c r="Z12" i="4" s="1"/>
  <c r="R15" i="4"/>
  <c r="R16" i="4" s="1"/>
  <c r="G67" i="4"/>
  <c r="T15" i="4"/>
  <c r="T16" i="4" s="1"/>
  <c r="X114" i="9"/>
  <c r="Y114" i="9"/>
  <c r="Z114" i="9"/>
  <c r="Y143" i="2"/>
  <c r="Z143" i="2"/>
  <c r="S63" i="4" l="1"/>
  <c r="M67" i="4"/>
  <c r="AH67" i="4"/>
  <c r="S61" i="4"/>
  <c r="S67" i="4" s="1"/>
  <c r="X22" i="4"/>
  <c r="X19" i="4"/>
  <c r="X20" i="4" s="1"/>
  <c r="P24" i="4"/>
  <c r="P26" i="4"/>
  <c r="P28" i="4" s="1"/>
  <c r="R26" i="4"/>
  <c r="R28" i="4" s="1"/>
  <c r="R24" i="4"/>
  <c r="Z19" i="4"/>
  <c r="Z20" i="4" s="1"/>
  <c r="Z22" i="4"/>
  <c r="V18" i="4"/>
  <c r="V15" i="4"/>
  <c r="V16" i="4" s="1"/>
  <c r="T26" i="4"/>
  <c r="T28" i="4" s="1"/>
  <c r="T24" i="4"/>
  <c r="T29" i="4" s="1"/>
  <c r="V67" i="4"/>
  <c r="A7" i="2"/>
  <c r="R29" i="4" l="1"/>
  <c r="P29" i="4"/>
  <c r="V22" i="4"/>
  <c r="V19" i="4"/>
  <c r="V20" i="4" s="1"/>
  <c r="Z26" i="4"/>
  <c r="Z23" i="4"/>
  <c r="Z24" i="4" s="1"/>
  <c r="X26" i="4"/>
  <c r="X23" i="4"/>
  <c r="X24" i="4" s="1"/>
  <c r="D60" i="8"/>
  <c r="D58" i="8"/>
  <c r="D61" i="8" l="1"/>
  <c r="X27" i="4"/>
  <c r="X28" i="4" s="1"/>
  <c r="X29" i="4" s="1"/>
  <c r="Z27" i="4"/>
  <c r="Z28" i="4"/>
  <c r="Z30" i="4"/>
  <c r="V26" i="4"/>
  <c r="V28" i="4" s="1"/>
  <c r="V24" i="4"/>
  <c r="V29" i="4" s="1"/>
  <c r="D62" i="8"/>
  <c r="Z31" i="4" l="1"/>
  <c r="Z32" i="4" s="1"/>
  <c r="Z29" i="4" s="1"/>
  <c r="AB29" i="4" s="1"/>
  <c r="AG33" i="4" s="1"/>
  <c r="X14" i="2"/>
  <c r="U6" i="2"/>
  <c r="W6" i="2" s="1"/>
  <c r="Y9" i="2" s="1"/>
  <c r="U11" i="2" l="1"/>
  <c r="Y11" i="2" l="1"/>
  <c r="X16" i="2" s="1"/>
  <c r="Z101" i="9" s="1"/>
  <c r="X15" i="2"/>
</calcChain>
</file>

<file path=xl/sharedStrings.xml><?xml version="1.0" encoding="utf-8"?>
<sst xmlns="http://schemas.openxmlformats.org/spreadsheetml/2006/main" count="1033" uniqueCount="804">
  <si>
    <t>`</t>
  </si>
  <si>
    <t>Overview of 2028-2032 Transportation Improvement Program programming approach</t>
  </si>
  <si>
    <r>
      <rPr>
        <b/>
        <sz val="12"/>
        <color rgb="FF000000"/>
        <rFont val="Franklin Gothic Book"/>
        <family val="2"/>
      </rPr>
      <t xml:space="preserve">The 2028-2032 Transportation Improvement Program (TIP) fully supports </t>
    </r>
    <r>
      <rPr>
        <b/>
        <i/>
        <sz val="12"/>
        <color rgb="FF000000"/>
        <rFont val="Franklin Gothic Book"/>
        <family val="2"/>
      </rPr>
      <t>NWI 2050</t>
    </r>
    <r>
      <rPr>
        <b/>
        <sz val="12"/>
        <color rgb="FF000000"/>
        <rFont val="Franklin Gothic Book"/>
        <family val="2"/>
      </rPr>
      <t xml:space="preserve">, </t>
    </r>
    <r>
      <rPr>
        <b/>
        <i/>
        <sz val="12"/>
        <color rgb="FF000000"/>
        <rFont val="Franklin Gothic Book"/>
        <family val="2"/>
      </rPr>
      <t xml:space="preserve">NWI 2050+ </t>
    </r>
    <r>
      <rPr>
        <b/>
        <sz val="12"/>
        <color rgb="FF000000"/>
        <rFont val="Franklin Gothic Book"/>
        <family val="2"/>
      </rPr>
      <t xml:space="preserve">and follows closely to NIRPC's previous TIP.  Prior to the 2024-2028 TIP, working closely with the topical committees, NIRPC followed the following chart: </t>
    </r>
  </si>
  <si>
    <r>
      <rPr>
        <b/>
        <sz val="36"/>
        <color theme="4"/>
        <rFont val="Franklin Gothic Demi"/>
        <family val="2"/>
      </rPr>
      <t>13</t>
    </r>
    <r>
      <rPr>
        <b/>
        <sz val="36"/>
        <color theme="7"/>
        <rFont val="Franklin Gothic Demi"/>
        <family val="2"/>
      </rPr>
      <t xml:space="preserve"> </t>
    </r>
    <r>
      <rPr>
        <b/>
        <sz val="24"/>
        <color theme="7"/>
        <rFont val="Franklin Gothic Demi"/>
        <family val="2"/>
      </rPr>
      <t>Investment Programs</t>
    </r>
  </si>
  <si>
    <t>Transit - Asset Management Program</t>
  </si>
  <si>
    <t>Name of municipality or transit operator:</t>
  </si>
  <si>
    <t>Project     location ►</t>
  </si>
  <si>
    <t>County</t>
  </si>
  <si>
    <t>Name of applicant on behalf of municipality or transit operator (ERC):</t>
  </si>
  <si>
    <t>Urbanized area? (y/n)</t>
  </si>
  <si>
    <t>Key milestones ▼</t>
  </si>
  <si>
    <t>Fill  out ▼</t>
  </si>
  <si>
    <t>Phone # ►</t>
  </si>
  <si>
    <t>Application for funding opens</t>
  </si>
  <si>
    <t>Email ►</t>
  </si>
  <si>
    <t>Now through October 28, 2026</t>
  </si>
  <si>
    <t>Optional pre-application scoping meetings with NIRPC</t>
  </si>
  <si>
    <t>Road/trail name/other identifier ▼</t>
  </si>
  <si>
    <t>Applications for funding due at 12:00PM</t>
  </si>
  <si>
    <t>November 4 - November 20, 2026</t>
  </si>
  <si>
    <t>Internal review of projects by NIRPC</t>
  </si>
  <si>
    <t>Beginning limit</t>
  </si>
  <si>
    <t>November 23 - January 15, 2027</t>
  </si>
  <si>
    <t>Projects reviewed, scored, and fiscally constrained by working groups</t>
  </si>
  <si>
    <t>Ending limit</t>
  </si>
  <si>
    <t>Final draft reviewed by TC; window for iteration/revisions if necessary</t>
  </si>
  <si>
    <t>▼-------------------------------------- For NIRPC use -------------------------------------▼</t>
  </si>
  <si>
    <t>Project information summary ▼</t>
  </si>
  <si>
    <t>Draft TIP due to INDOT</t>
  </si>
  <si>
    <t>Primary program funds requested from ►</t>
  </si>
  <si>
    <t>January 18 - February 19, 2027</t>
  </si>
  <si>
    <t>Air quality conformity modeling</t>
  </si>
  <si>
    <t>Primary project type ►</t>
  </si>
  <si>
    <t>February 24 - March 26, 2027</t>
  </si>
  <si>
    <t>30-day public comment period (NIRPC)</t>
  </si>
  <si>
    <r>
      <t xml:space="preserve">Project description </t>
    </r>
    <r>
      <rPr>
        <b/>
        <i/>
        <sz val="10"/>
        <color theme="1"/>
        <rFont val="Franklin Gothic Book"/>
        <family val="2"/>
      </rPr>
      <t xml:space="preserve"> </t>
    </r>
    <r>
      <rPr>
        <i/>
        <sz val="10"/>
        <color theme="1"/>
        <rFont val="Franklin Gothic Book"/>
        <family val="2"/>
      </rPr>
      <t>(Give a brief 3 sentence description of the project.)</t>
    </r>
    <r>
      <rPr>
        <b/>
        <i/>
        <sz val="11"/>
        <color theme="1"/>
        <rFont val="Franklin Gothic Book"/>
        <family val="2"/>
      </rPr>
      <t>▼</t>
    </r>
  </si>
  <si>
    <t xml:space="preserve">Final TIP presented to TC for a Vote to Recommend </t>
  </si>
  <si>
    <t>Anticipated vote to adopt TIP by Commission</t>
  </si>
  <si>
    <t>Instructions for this application ▼</t>
  </si>
  <si>
    <r>
      <rPr>
        <b/>
        <sz val="11"/>
        <color theme="7"/>
        <rFont val="Franklin Gothic Book"/>
        <family val="2"/>
      </rPr>
      <t>1)</t>
    </r>
    <r>
      <rPr>
        <sz val="11"/>
        <color theme="1"/>
        <rFont val="Franklin Gothic Book"/>
        <family val="2"/>
      </rPr>
      <t xml:space="preserve"> Input requested information in all cells that have a blue box around the cell; see example to the right ►</t>
    </r>
  </si>
  <si>
    <r>
      <rPr>
        <b/>
        <sz val="11"/>
        <color theme="7"/>
        <rFont val="Franklin Gothic Book"/>
        <family val="2"/>
      </rPr>
      <t>2)</t>
    </r>
    <r>
      <rPr>
        <sz val="11"/>
        <color theme="1"/>
        <rFont val="Franklin Gothic Book"/>
        <family val="2"/>
      </rPr>
      <t xml:space="preserve"> Most cells are locked to protect formulas and data validation. Cells with yellow boxes are for NIRPC use, or will auto calculate; see example to the right ►</t>
    </r>
  </si>
  <si>
    <t>Project funding summary ▼</t>
  </si>
  <si>
    <r>
      <rPr>
        <b/>
        <sz val="11"/>
        <color theme="7"/>
        <rFont val="Franklin Gothic Book"/>
        <family val="2"/>
      </rPr>
      <t xml:space="preserve">3) </t>
    </r>
    <r>
      <rPr>
        <b/>
        <sz val="11"/>
        <color rgb="FF00B050"/>
        <rFont val="Franklin Gothic Book"/>
        <family val="2"/>
      </rPr>
      <t>Green colored Tabs</t>
    </r>
    <r>
      <rPr>
        <sz val="11"/>
        <rFont val="Franklin Gothic Book"/>
        <family val="2"/>
      </rPr>
      <t xml:space="preserve"> are worksheets that need information filled out by you in them.  </t>
    </r>
    <r>
      <rPr>
        <b/>
        <sz val="11"/>
        <color rgb="FF00B0F0"/>
        <rFont val="Franklin Gothic Book"/>
        <family val="2"/>
      </rPr>
      <t>Blue colored Tabs</t>
    </r>
    <r>
      <rPr>
        <sz val="11"/>
        <rFont val="Franklin Gothic Book"/>
        <family val="2"/>
      </rPr>
      <t xml:space="preserve"> are worksheets containing information, they do not have any boxes to be filled out. </t>
    </r>
  </si>
  <si>
    <t>CN cost estimate</t>
  </si>
  <si>
    <t>Overmatch?</t>
  </si>
  <si>
    <t>Federal share</t>
  </si>
  <si>
    <t>Regionally significant?</t>
  </si>
  <si>
    <r>
      <rPr>
        <b/>
        <sz val="11"/>
        <color theme="7"/>
        <rFont val="Franklin Gothic Book"/>
        <family val="2"/>
      </rPr>
      <t>4)</t>
    </r>
    <r>
      <rPr>
        <sz val="11"/>
        <color theme="1"/>
        <rFont val="Franklin Gothic Book"/>
        <family val="2"/>
      </rPr>
      <t xml:space="preserve"> Be sure to confirm the project location is eligible for federal-aid; most FHWA project types and funding sources require the location to be on a federal-aid eligible roadway </t>
    </r>
    <r>
      <rPr>
        <i/>
        <sz val="11"/>
        <color rgb="FFFF0000"/>
        <rFont val="Franklin Gothic Book"/>
        <family val="2"/>
      </rPr>
      <t>(see Maps link).</t>
    </r>
  </si>
  <si>
    <t>PE/ROW cost estimate</t>
  </si>
  <si>
    <t>Funding flex to FTA?</t>
  </si>
  <si>
    <t>Project scoring summary ▼</t>
  </si>
  <si>
    <t>Self</t>
  </si>
  <si>
    <t>NIRPC</t>
  </si>
  <si>
    <t>Final</t>
  </si>
  <si>
    <r>
      <rPr>
        <b/>
        <sz val="11"/>
        <color theme="7"/>
        <rFont val="Franklin Gothic Book"/>
        <family val="2"/>
      </rPr>
      <t>5)</t>
    </r>
    <r>
      <rPr>
        <sz val="11"/>
        <color theme="1"/>
        <rFont val="Franklin Gothic Book"/>
        <family val="2"/>
      </rPr>
      <t xml:space="preserve"> Please provide as specific information as is possible, especially for project cost estimation, project scope, project limits, and if any capacity will be added to roadways.</t>
    </r>
  </si>
  <si>
    <t>Asset Management</t>
  </si>
  <si>
    <t>Access and Connections</t>
  </si>
  <si>
    <r>
      <rPr>
        <b/>
        <sz val="11"/>
        <color theme="7"/>
        <rFont val="Franklin Gothic Book"/>
        <family val="2"/>
      </rPr>
      <t>6)</t>
    </r>
    <r>
      <rPr>
        <sz val="11"/>
        <color theme="1"/>
        <rFont val="Franklin Gothic Book"/>
        <family val="2"/>
      </rPr>
      <t xml:space="preserve"> Review all tabs for important information for your application, including funding source availability and eligibility requirements to assist in scoping your project application </t>
    </r>
    <r>
      <rPr>
        <i/>
        <sz val="11"/>
        <color theme="6"/>
        <rFont val="Franklin Gothic Book"/>
        <family val="2"/>
      </rPr>
      <t>(see Funding overview tab)</t>
    </r>
    <r>
      <rPr>
        <sz val="11"/>
        <color theme="1"/>
        <rFont val="Franklin Gothic Book"/>
        <family val="2"/>
      </rPr>
      <t>.</t>
    </r>
  </si>
  <si>
    <t>Environmental Benefits</t>
  </si>
  <si>
    <t>Economic Generation</t>
  </si>
  <si>
    <r>
      <rPr>
        <b/>
        <sz val="11"/>
        <color theme="7"/>
        <rFont val="Franklin Gothic Book"/>
        <family val="2"/>
      </rPr>
      <t>7)</t>
    </r>
    <r>
      <rPr>
        <sz val="11"/>
        <color theme="1"/>
        <rFont val="Franklin Gothic Book"/>
        <family val="2"/>
      </rPr>
      <t xml:space="preserve"> Review program and project types descriptions and decide on what program and project type you would like to apply for </t>
    </r>
    <r>
      <rPr>
        <i/>
        <sz val="11"/>
        <color theme="6"/>
        <rFont val="Franklin Gothic Book"/>
        <family val="2"/>
      </rPr>
      <t>(see Program &amp; Project tab)</t>
    </r>
    <r>
      <rPr>
        <sz val="11"/>
        <color theme="1"/>
        <rFont val="Franklin Gothic Book"/>
        <family val="2"/>
      </rPr>
      <t>.</t>
    </r>
  </si>
  <si>
    <t>Local /Regional Plans &amp; Policy Support</t>
  </si>
  <si>
    <t>Partnerships/Collaborations</t>
  </si>
  <si>
    <r>
      <rPr>
        <b/>
        <sz val="11"/>
        <color rgb="FF00B050"/>
        <rFont val="Franklin Gothic Book"/>
        <family val="2"/>
      </rPr>
      <t>8)</t>
    </r>
    <r>
      <rPr>
        <sz val="11"/>
        <color theme="1"/>
        <rFont val="Franklin Gothic Book"/>
        <family val="2"/>
      </rPr>
      <t xml:space="preserve"> Be sure to include the following on all applications:</t>
    </r>
  </si>
  <si>
    <t>Project Readiness</t>
  </si>
  <si>
    <r>
      <t>a)</t>
    </r>
    <r>
      <rPr>
        <sz val="11"/>
        <color theme="1"/>
        <rFont val="Franklin Gothic Book"/>
        <family val="2"/>
      </rPr>
      <t xml:space="preserve"> Supporting documents for all questions.</t>
    </r>
  </si>
  <si>
    <t>Safety</t>
  </si>
  <si>
    <r>
      <rPr>
        <b/>
        <sz val="11"/>
        <color theme="1"/>
        <rFont val="Franklin Gothic Book"/>
        <family val="2"/>
      </rPr>
      <t>b)</t>
    </r>
    <r>
      <rPr>
        <sz val="11"/>
        <color theme="1"/>
        <rFont val="Franklin Gothic Book"/>
        <family val="2"/>
      </rPr>
      <t xml:space="preserve"> A completed des number request form.</t>
    </r>
  </si>
  <si>
    <t>Social Equity</t>
  </si>
  <si>
    <r>
      <rPr>
        <b/>
        <sz val="11"/>
        <color theme="1"/>
        <rFont val="Franklin Gothic Book"/>
        <family val="2"/>
      </rPr>
      <t>c)</t>
    </r>
    <r>
      <rPr>
        <sz val="11"/>
        <color theme="1"/>
        <rFont val="Franklin Gothic Book"/>
        <family val="2"/>
      </rPr>
      <t xml:space="preserve"> Cover letter with:</t>
    </r>
  </si>
  <si>
    <t>Total of 100 possible ►</t>
  </si>
  <si>
    <r>
      <rPr>
        <b/>
        <sz val="11"/>
        <color theme="1"/>
        <rFont val="Franklin Gothic Book"/>
        <family val="2"/>
      </rPr>
      <t xml:space="preserve">1) </t>
    </r>
    <r>
      <rPr>
        <sz val="11"/>
        <color theme="1"/>
        <rFont val="Franklin Gothic Book"/>
        <family val="2"/>
      </rPr>
      <t>Project description &amp; location</t>
    </r>
  </si>
  <si>
    <t>Other important project information ▼</t>
  </si>
  <si>
    <r>
      <rPr>
        <b/>
        <sz val="11"/>
        <color theme="1"/>
        <rFont val="Franklin Gothic Book"/>
        <family val="2"/>
      </rPr>
      <t>2)</t>
    </r>
    <r>
      <rPr>
        <sz val="11"/>
        <color theme="1"/>
        <rFont val="Franklin Gothic Book"/>
        <family val="2"/>
      </rPr>
      <t xml:space="preserve"> Signature of highest elected official</t>
    </r>
  </si>
  <si>
    <t>Project will need CMAQ eligibility determination (y/n) ►</t>
  </si>
  <si>
    <r>
      <rPr>
        <b/>
        <sz val="11"/>
        <color theme="1"/>
        <rFont val="Franklin Gothic Book"/>
        <family val="2"/>
      </rPr>
      <t>3)</t>
    </r>
    <r>
      <rPr>
        <sz val="11"/>
        <color theme="1"/>
        <rFont val="Franklin Gothic Book"/>
        <family val="2"/>
      </rPr>
      <t xml:space="preserve"> Total Project Costs (PE/RW/CN) and what funds are being asked for</t>
    </r>
  </si>
  <si>
    <t>Project will need HSIP eligibility determination (y/n) ►</t>
  </si>
  <si>
    <r>
      <rPr>
        <b/>
        <sz val="11"/>
        <color theme="1"/>
        <rFont val="Franklin Gothic Book"/>
        <family val="2"/>
      </rPr>
      <t>4)</t>
    </r>
    <r>
      <rPr>
        <sz val="11"/>
        <color theme="1"/>
        <rFont val="Franklin Gothic Book"/>
        <family val="2"/>
      </rPr>
      <t xml:space="preserve"> Project Timeline</t>
    </r>
  </si>
  <si>
    <r>
      <rPr>
        <b/>
        <sz val="11"/>
        <color theme="1"/>
        <rFont val="Franklin Gothic Book"/>
        <family val="2"/>
      </rPr>
      <t>5)</t>
    </r>
    <r>
      <rPr>
        <sz val="11"/>
        <color theme="1"/>
        <rFont val="Franklin Gothic Book"/>
        <family val="2"/>
      </rPr>
      <t xml:space="preserve"> Acknowledgement of the requirement that the LPA must fund all future maintenance after the completion of the project.</t>
    </r>
  </si>
  <si>
    <r>
      <rPr>
        <b/>
        <sz val="11"/>
        <color rgb="FF00B050"/>
        <rFont val="Franklin Gothic Book"/>
        <family val="2"/>
      </rPr>
      <t>9)</t>
    </r>
    <r>
      <rPr>
        <sz val="11"/>
        <color theme="1"/>
        <rFont val="Franklin Gothic Book"/>
        <family val="2"/>
      </rPr>
      <t xml:space="preserve"> If applying for HSIP funds,the following must be included.</t>
    </r>
  </si>
  <si>
    <r>
      <t xml:space="preserve">a) </t>
    </r>
    <r>
      <rPr>
        <sz val="11"/>
        <color theme="1"/>
        <rFont val="Franklin Gothic Book"/>
        <family val="2"/>
      </rPr>
      <t xml:space="preserve">A completed </t>
    </r>
    <r>
      <rPr>
        <u/>
        <sz val="11"/>
        <color theme="1"/>
        <rFont val="Franklin Gothic Book"/>
        <family val="2"/>
      </rPr>
      <t>Traffic Safety Asset Management Scoresheet - V26.4</t>
    </r>
    <r>
      <rPr>
        <sz val="11"/>
        <color theme="1"/>
        <rFont val="Franklin Gothic Book"/>
        <family val="2"/>
      </rPr>
      <t xml:space="preserve"> which can be found at:</t>
    </r>
  </si>
  <si>
    <t>https://www.in.gov/indot/traffic-engineering/traffic-guidance-documents/</t>
  </si>
  <si>
    <r>
      <rPr>
        <b/>
        <sz val="11"/>
        <color theme="1"/>
        <rFont val="Franklin Gothic Book"/>
        <family val="2"/>
      </rPr>
      <t>b)</t>
    </r>
    <r>
      <rPr>
        <sz val="11"/>
        <color theme="1"/>
        <rFont val="Franklin Gothic Book"/>
        <family val="2"/>
      </rPr>
      <t xml:space="preserve"> Commitment to complete a Road Safety Audit (if not already completed).</t>
    </r>
  </si>
  <si>
    <r>
      <rPr>
        <b/>
        <sz val="11"/>
        <color rgb="FF00B050"/>
        <rFont val="Franklin Gothic Book"/>
        <family val="2"/>
      </rPr>
      <t>10)</t>
    </r>
    <r>
      <rPr>
        <sz val="11"/>
        <color theme="1"/>
        <rFont val="Franklin Gothic Book"/>
        <family val="2"/>
      </rPr>
      <t xml:space="preserve"> If applying for CMAQ funds, the following must be included:</t>
    </r>
  </si>
  <si>
    <r>
      <rPr>
        <b/>
        <sz val="11"/>
        <color theme="1"/>
        <rFont val="Franklin Gothic Book"/>
        <family val="2"/>
      </rPr>
      <t>a)</t>
    </r>
    <r>
      <rPr>
        <sz val="11"/>
        <color theme="1"/>
        <rFont val="Franklin Gothic Book"/>
        <family val="2"/>
      </rPr>
      <t xml:space="preserve"> Acompleted CMAQ request form from NIRPC</t>
    </r>
  </si>
  <si>
    <r>
      <rPr>
        <b/>
        <sz val="11"/>
        <color theme="1"/>
        <rFont val="Franklin Gothic Book"/>
        <family val="2"/>
      </rPr>
      <t>b)</t>
    </r>
    <r>
      <rPr>
        <sz val="11"/>
        <color theme="1"/>
        <rFont val="Franklin Gothic Book"/>
        <family val="2"/>
      </rPr>
      <t xml:space="preserve"> A completed CMAQ calculations worksheet from:</t>
    </r>
  </si>
  <si>
    <t>https://www.fhwa.dot.gov/environment/air_quality/cmaq/toolkit/</t>
  </si>
  <si>
    <r>
      <rPr>
        <b/>
        <sz val="11"/>
        <color rgb="FF00B050"/>
        <rFont val="Franklin Gothic Book"/>
        <family val="2"/>
      </rPr>
      <t>12)</t>
    </r>
    <r>
      <rPr>
        <sz val="11"/>
        <rFont val="Franklin Gothic Book"/>
        <family val="2"/>
      </rPr>
      <t xml:space="preserve"> If you have any questions, please do not hesitate to contact us, and arrange for a pre-application meeting before Wednesday October 9, 2026.  NIRPC encourages all LPAs to meet with NIRPC staff to discuss their application.</t>
    </r>
  </si>
  <si>
    <t>Multi-Use Trails Program</t>
  </si>
  <si>
    <t>NOFA Programming rules for projects funded with FHWA derived funds in the 2028-2032 Transportation Improvement Program:</t>
  </si>
  <si>
    <t>The programming rules below will govern the projects and funds awarded in the 2028-2032 NOFA. The rules will also assist in the management of the TIP, through amendments and/or modification, after it is adopted and approved by INDOT and USDOT. They are presented below to achieve a common understanding across UZAs, fund sources, and transportation modes.</t>
  </si>
  <si>
    <t>1:</t>
  </si>
  <si>
    <t xml:space="preserve">Sponsoring agency must provide a letter of commitment on the sponsor’s letterhead signed by a fiduciary of the sponsor guaranteeing that their match will be available for each phase and year of the project. </t>
  </si>
  <si>
    <t>2:</t>
  </si>
  <si>
    <t>The sponsor must have a current ADA transition and Title VI plan on file with INDOT as required for obligation of Federal funds.</t>
  </si>
  <si>
    <t>3:</t>
  </si>
  <si>
    <t>NIRPC's Living Streets Planning and Design Guidelines ( https://www.in.gov/nirpc/environment/green-infrastructure-guidelines-for-complete-streets/) shall be followed. The guidelines give several ideas for potential inclusion of items of various costs and list exemptions.</t>
  </si>
  <si>
    <t>4:</t>
  </si>
  <si>
    <t>Funding may be awarded for either the Preliminary Engineering (PE) or Right of Way (RW) phase of a project, but not both. Funding for PE or RW shall not exceed  7.5% of the total estimated construction costs, not including construction engineering (CE).</t>
  </si>
  <si>
    <t>5:</t>
  </si>
  <si>
    <t>Construction phases of projects will be given first priority for funding.  Only projects that have been awarded CN funding shall be eligible for PE or RW funding, subject to the following exceptions:</t>
  </si>
  <si>
    <t>5a:</t>
  </si>
  <si>
    <t>A project that has a construction phase included in the current Metropolitan Transportation Plan will be eligible to receive PE or RW funding.</t>
  </si>
  <si>
    <t>5b:</t>
  </si>
  <si>
    <t>If after awarding CN funds to the highest scoring projects, the remaining unawarded funds are insufficient to fund CN for the next highest scoring project, PE or RW may be awarded to a project. In so doing, this will create a legacy project that will receive selection priority in the next NOFA.</t>
  </si>
  <si>
    <t>6:</t>
  </si>
  <si>
    <t>Projects must meet additional criteria and receive an eligibility determination to receive CMAQ or HSIP funding. Technical assistance from NIRPC will be available to determine eligibility for these funding sources.</t>
  </si>
  <si>
    <t>6a:</t>
  </si>
  <si>
    <t>For CMAQ funding, please see</t>
  </si>
  <si>
    <t>Congestion Mitigation and Air Quality (CMAQ) Improvement Program | FHWA.</t>
  </si>
  <si>
    <t>6b:</t>
  </si>
  <si>
    <t>For HSIP funding, please see</t>
  </si>
  <si>
    <t>Safety/ FHWA</t>
  </si>
  <si>
    <t>7:</t>
  </si>
  <si>
    <t>FHWA funds are available to transit operators for capital items or preventative maintenance. Transit operators must submit an application for these items to compete for FHWA funds.</t>
  </si>
  <si>
    <t>8:</t>
  </si>
  <si>
    <t>An application for a phased project must include:</t>
  </si>
  <si>
    <t>a</t>
  </si>
  <si>
    <t>A plan for phasing including a proposed schedule for future phases proposed schedule for future phases</t>
  </si>
  <si>
    <t>b</t>
  </si>
  <si>
    <t>An inflated cost estimate for each unfunded future phase</t>
  </si>
  <si>
    <t>c</t>
  </si>
  <si>
    <t>c.	A financial plan for the entire project</t>
  </si>
  <si>
    <t>All phases must have independent utility.</t>
  </si>
  <si>
    <t>9:</t>
  </si>
  <si>
    <t>CE is limited to 12.5% of the CN costs.</t>
  </si>
  <si>
    <t>10:</t>
  </si>
  <si>
    <t>Project cost estimates should be uninflated and given in current year dollars except for phased projects that have phases outside of the current TIP.  NIRPC staff will inflate all project costs according to the final programmed year.  Project costs must include 15% for contingencies.</t>
  </si>
  <si>
    <t>11:</t>
  </si>
  <si>
    <t>Any additional PE and/or RW funds awarded to a project above the originally programmed amount will be limited to no greater than 70% of the contracted amount for PE or the appraisers’ amount for RW.</t>
  </si>
  <si>
    <t>12:</t>
  </si>
  <si>
    <t xml:space="preserve">Point values as stated in the questions are the only points allowed.  No answer will be allowed partial points.  Points are determined as the project currently exists, not a future version of the area. </t>
  </si>
  <si>
    <t>13:</t>
  </si>
  <si>
    <r>
      <rPr>
        <sz val="11"/>
        <rFont val="Franklin Gothic Book"/>
        <family val="2"/>
      </rPr>
      <t xml:space="preserve">A </t>
    </r>
    <r>
      <rPr>
        <u/>
        <sz val="11"/>
        <rFont val="Franklin Gothic Book"/>
        <family val="2"/>
      </rPr>
      <t>Legacy Project</t>
    </r>
    <r>
      <rPr>
        <sz val="11"/>
        <rFont val="Franklin Gothic Book"/>
        <family val="2"/>
      </rPr>
      <t xml:space="preserve"> is either: 1) A project that has received funding for PE, ROW, and/or CN; 2) Subsequent phases of phased project in which earlier phases were funded through the TIP. Later phases of Legacy Projects submitted in subsequent NOFAs may be allowed to keep the original score if the LPA chooses.</t>
    </r>
  </si>
  <si>
    <t>14:</t>
  </si>
  <si>
    <r>
      <rPr>
        <u/>
        <sz val="11"/>
        <color rgb="FF000000"/>
        <rFont val="Franklin Gothic Book"/>
        <family val="2"/>
      </rPr>
      <t>Transformational Projects</t>
    </r>
    <r>
      <rPr>
        <sz val="11"/>
        <color rgb="FF000000"/>
        <rFont val="Franklin Gothic Book"/>
        <family val="2"/>
      </rPr>
      <t xml:space="preserve"> are larger projects that may or may not be broken into one or more phases.  They may need Air Quality conformity determination and shall be scored separately from other projects; Transformational projects may be part of a suite of projects in a corridor and shall not encumber more than $10,000,000 in federal funds in any 2 year NOFA. They shall also include a financial plan for the entire suite. </t>
    </r>
  </si>
  <si>
    <t>15:</t>
  </si>
  <si>
    <t>The limit for federal funds for any Project (with the exception of a Transformational Project) in the Chicago IL-IN and Valpo-Shorewood urban areas is $6,000,000 combined for CN and CE.</t>
  </si>
  <si>
    <t>16:</t>
  </si>
  <si>
    <t xml:space="preserve">MPA vs. UZA use of funds. Funds associated with the Chicago IL-IN and Valparaiso-Shorewood Forest urban areas will be awarded only to projects within those UZAs. Funds associated with the MI City-La Porte UZA will only be awarded to projects within that UZA. An exception can be made to loan funds between UZAs: </t>
  </si>
  <si>
    <t>17:</t>
  </si>
  <si>
    <t>NIRPC will typically fund one bridge rehab project annually in each county.</t>
  </si>
  <si>
    <t>TIP Programming rules for projects funded with FHWA derived funds in the 2028-2032 Transportation Improvement Program:</t>
  </si>
  <si>
    <t>The programming rules below will govern the funds and the projects programed in the 2028-2032 TIP. The rules assist in the management of the TIP, through amendments and/or modification, after it is adopted and approved by INDOT and USDOT. They are presented below to achieve a common understanding across UZAs, fund sources, and transportation modes.</t>
  </si>
  <si>
    <t>If funding for PE or RW is awarded by NIRPC, that phase must start within the fiscal year in which it is programmed.  If the sponsor cannot show that this phase has begun within this time frame, the entire project may lose its funding. The intent is for the sponsor to begin the project and work towards the targeted letting date, so that all programmed funds are obligated and not lapsed. FHWA guidelines must be followed for all projects awarded federal funds.  See https://www.fhwa.dot.gov/federalaid/150311.cfm.</t>
  </si>
  <si>
    <t xml:space="preserve">The project must let in the fiscal year that it is programmed.  The letting will be allowed to move to the next available year that there is available funding within the existing five-year TIP.  If a project is moved outside of the TIP, that project must reapply in the next NOFA for future funding, as a legacy project.  Projects are preferred to be scheduled for a letting in Quarter 1 or 2 of the fiscal year to minimize any risk to the schedule.
</t>
  </si>
  <si>
    <r>
      <t xml:space="preserve">A project as submitted in a NOFA should not  change its scope in such a way that it appears to be an entirely different project.  All changes must follow the </t>
    </r>
    <r>
      <rPr>
        <u/>
        <sz val="11"/>
        <rFont val="Franklin Gothic Book"/>
        <family val="2"/>
      </rPr>
      <t>Project Substitution &amp; Scope Change Guidelines</t>
    </r>
    <r>
      <rPr>
        <sz val="11"/>
        <rFont val="Franklin Gothic Book"/>
        <family val="2"/>
      </rPr>
      <t xml:space="preserve"> as approved by TROC.  Project changes allowed by TROC include:  1) Changes in the project’s limits, upon approval of the Transportation Resources Oversight Committee (TROC).  2) Downsizing the scope, or phasing the project provided the overall funding request does not increase (future phases will have to compete in future NOFAs).  Other changes will be referred to the appropiate topical committee for determination.  Once a project is awarded, the funds programmed to that project shall remain with that project for the year in which it is programmed. If the project is eliminated or suspended by the Sponsor, the funds will be reprogrammed by TROC.</t>
    </r>
  </si>
  <si>
    <t>During construction, Change Orders will be limited to  $100,000 per project, depending upon available funds.  Change Orders of $100,000 or greater, or the accumulated total of multiple Change Orders for any project equal or greater than $100,000, will be subject to TROC approval.</t>
  </si>
  <si>
    <t>For Group 1:  An amount of $240,000 per year will be set aside for PE and RW for projects with construction phases in future TIPs.  These funds will be set aside beginning with the third year of the TIP.</t>
  </si>
  <si>
    <t>For Group 2:  An amount of $26,000 per year will be set aside for PE and RW for projects with construction phases in future TIPs.  These funds will be set aside beginning with the third year of the TIP.</t>
  </si>
  <si>
    <t>If a project involves modification on an INDOT managed intersection or roadway, the funding from NIRPC for CN on the roadway shall not exceed 40/45% of the total construction costs. This equates to 80% of 50% of the cost of construction for the project.  (For HSIP eligible projects this will be increased to 90% of 50% of the total construction costs.)  The LPA shall be responsible for securing the remainder of the funding (through INDOT or other parties) for the work as presented in the scope.  PE &amp; RW on the project will be eligible for funding at the regular rate.</t>
  </si>
  <si>
    <t xml:space="preserve">If an LPA presents a letter of support from a private or public entity with a financial dollar amount, the LPA must show where those funds will be used and NIRPC will take these funds into account with all additional requests for funds.
</t>
  </si>
  <si>
    <t xml:space="preserve">All LPAs with projects in the TIP are required to complete, in a timely manner, Quarterly Reports and to participate in Local Quarterly Meetings as set up by NIRPC.  These meetings and reports are required by federal regulations.  Failure to complete at least three reports annually and participate in three quarterly meetings annually could result in loss of funding for future projects.  </t>
  </si>
  <si>
    <t>Programming rules for projects funded with FTA derived funds in the 2028-2032 Transportation Improvement Program:</t>
  </si>
  <si>
    <t>The programming rules below will govern the funds awarded in the 2028-2032 TIP. The rules will also assist in the management of the TIP, through amendments and/or modification, after it is adopted and approved by INDOT and USDOT. They are presented below to achieve a common understanding across UZAs, fund sources, and transportation modes.</t>
  </si>
  <si>
    <r>
      <rPr>
        <sz val="11"/>
        <color rgb="FF000000"/>
        <rFont val="Franklin Gothic Book"/>
        <family val="2"/>
      </rPr>
      <t xml:space="preserve">Transit vehicles </t>
    </r>
    <r>
      <rPr>
        <i/>
        <sz val="10"/>
        <color rgb="FF000000"/>
        <rFont val="Franklin Gothic Book"/>
        <family val="2"/>
      </rPr>
      <t>(some rules may only apply to NIRPC subrecipients)</t>
    </r>
    <r>
      <rPr>
        <sz val="11"/>
        <color rgb="FF000000"/>
        <rFont val="Franklin Gothic Book"/>
        <family val="2"/>
      </rPr>
      <t xml:space="preserve">: 1)If an operator has more than one vehicle that has met the end of its useful life, they may choose to swap the priorities of the vehicles only if the vehicle swapped has a lower-rated condition assessment.2) NIRPC will not submit any vehicle replacement into a grant unless it is confirmed that the vehicle will meet the end of its useful life within the following calendar year. 3) Preliminary specifications on vehicle replacements and capital purchases are due before FTA grant submissions and/or TIP applications. 4) NIRPC will not program any vehicle replacement for a sub-recipient into the TIP unless it is part of the Indiana State QPA or an identified state cooperative agreement. 5) NIRPC will not submit any vehicles for early replacement to FTA if none of the vehicle’s systems have been rated as “inoperable,” or a “0” condition assessmen 6)     Operators will have to submit an annual condition assessment for every vehicle in their fleet, failure to submit a condition assessment will result in no TIP awards or grant executions for an operator’s vehicle replacements. 7) Vehicles will not be replaced after the cap of 5307 funding designated in the TAM plan for vehicle replacements has been reached, with th following exception: Addditional 5307 funding above the cap may be programmed for vehicle replacement, if it allows the small transit providers to meet the goals set in the TAM plan. </t>
    </r>
  </si>
  <si>
    <t xml:space="preserve">Late or missing data submissions may result in denial of programming of federal funds. Including:  National Transit Database (NTD); Annual List of Obligated Projects (ALOP); Other subrecipient reporting to NIRPC: Vehicle Usage &amp; Accident, Drug &amp; Alcohol Testing, Disadvantage Business Enterprise Report, Preventive Maintenance Reporting, Operating Assistance Financial Report, Capital Cost of Contracting Financial Report, Income Financial Report, ADA Review Documentation, Biennial Review Documentation, Certifications and Assurance Compliance, Availability of Local Match Annual Report, Triennial Review Documentation, State Board of Accounts Audit, and Procurement Documentation. </t>
  </si>
  <si>
    <t>Funding programmed in the TIP that is not obligated in an FTA approved grant two years after the original programming year will be made available in the following NOFA, recompeted, and reprogrammed to avoid lapsing funds.</t>
  </si>
  <si>
    <t>If an operator does not have enough local match to replace multiple vehicles that have met their ULB in a single year, the operator may choose to delay the replacement of one or more vehicles to a later year, advancing the priority of all other replacements, provided the group can maintain its ULB thresholds.</t>
  </si>
  <si>
    <t>Pursuant to FTA regulations, operators may not receive operating assistance funds valued in excess of their proportional share of Vehicle Revenue Hours as a percentage of a maximum of 75% of a single year’s total 5307 apportionment. The maximum Section 5307 funding programmed for Operating Assistance to any operator will not be programmed in excess of the maximum amount of Section 5307 operating assistance allowed in FTA Table 3A.</t>
  </si>
  <si>
    <t>Operators seeking FHWA CMAQ funds to pilot new transit service understand that the funds are for startup service and that it is the responsibility of the operator to secure future operating funds to sustain the transit service.</t>
  </si>
  <si>
    <t>If an operator has reduced or eliminated service in one part of their service area and has applied for a CMAQ funding for a service expansion in another part of their service area, the operator may be asked to provide a demonstration of how the saved revenue from the reduced service has been redistributed to the rest of their service area. Additionally, the operator may be asked to include documentation on how the new expansion will differ from the service that needed to be cut.</t>
  </si>
  <si>
    <t>Operators are expected to spend down obligated carryover in grants, and unobligated carryover not yet in a grant, before requesting new funds from the most recent apportionment through the “split letter” process. An operator's existing balance of obligated and unobligated carryover will be used to meet the total funding request of projects identified in the TIP, before new funds will be “split” to the operator. This means that if an operator has identified $100,000 of operational funds in the current year of the TIP, and they have a carryover balance of $10,000 unobligated carryover and $20,000 of funds obligated in an operations grant; the operator would only receive $70,000 of new year funding. A carryover balance equal to half of a year’s worth of operating expenses will be maintained regionally for stop-gap funding purposes should the federal appropriation be unexpectedly reduced.</t>
  </si>
  <si>
    <t>All funding requests should be uninflated and given in FY 2027 (current) dollars.  NIRPC staff will inflate all funding according to historic spending and the final programmed year.  </t>
  </si>
  <si>
    <t>Overview of available funds:</t>
  </si>
  <si>
    <t>Estimated funding from the Federal Transit Administration for the 2028 - 2032 Transportation Improvement Program:</t>
  </si>
  <si>
    <r>
      <t xml:space="preserve">Northwestern Indiana receives funding from the Federal Highway and Transit Administrations to fund surface transportation improvements in Lake, LaPorte, and Porter Counties. NIRPC, as the Metropolitan Planning Organization for the three county region, is charged with programming the funds into a Transportation Improvement Program (TIP) in compliance with federal regulations and consistency with the air quality conforming long-range plan for the region. The 2028-2032 TIP is scheduled to be adopted by the Commission in April 2027 and will be consistent with the air quality conforming </t>
    </r>
    <r>
      <rPr>
        <i/>
        <sz val="11"/>
        <color theme="1"/>
        <rFont val="Franklin Gothic Book"/>
        <family val="2"/>
      </rPr>
      <t xml:space="preserve">NWI 2050+ </t>
    </r>
    <r>
      <rPr>
        <sz val="11"/>
        <color theme="1"/>
        <rFont val="Franklin Gothic Book"/>
        <family val="2"/>
      </rPr>
      <t xml:space="preserve">Metropolitan Transportation Plan. The conformity determination is estimated to be completed by early March 2027 before the 2028-2032 TIP is released for public comment on February 24 for a 30-day public comment period. 
The funding available for programming is allocated to either the Chicago, Michigan City, or the Valparaiso Shorewood Forest urbanized areas (UZAs). Each funding source comes with eligibility requirements, and these may include how the funds may be used, and in the case of CMAQ and HSIP funds, additional demonstrations of eligibility will be required before being approved for programming into the TIP. On this page and the next is an estimate of how much is available for programming for the 2028-2032 TIP. Each funding source has been targeted for programming in one of thirteen unique investment programs. The investment programs are composed of federally eligible project types. Each of the project types have been evaluated for their impact on each of the critical paths to achieve the visions of </t>
    </r>
    <r>
      <rPr>
        <i/>
        <sz val="11"/>
        <color theme="1"/>
        <rFont val="Franklin Gothic Book"/>
        <family val="2"/>
      </rPr>
      <t>NWI 2050+</t>
    </r>
    <r>
      <rPr>
        <sz val="11"/>
        <color theme="1"/>
        <rFont val="Franklin Gothic Book"/>
        <family val="2"/>
      </rPr>
      <t>. The project types were ranked by score and funding targets identified.</t>
    </r>
  </si>
  <si>
    <t>*Fund calculations prior to 2025 were computed using split letters to confirm actual funding allocations rather than TIP estimates. Values may differ from the TIP.</t>
  </si>
  <si>
    <t>Chicago UZA</t>
  </si>
  <si>
    <t>MC UZA</t>
  </si>
  <si>
    <t>Valparaiso - SF UZA</t>
  </si>
  <si>
    <t>Funds provided by FTA may be carried over for three years, if they have not already been obligated in the current fiscal year. If funds are not obligated within three years, they will lapse and revert back to FTA. Therefore, older funds are always obligated before current year funds. Regardless of the year the funds come from, before they can be obligated in a grant, they must be programmed into the current year of the TIP.</t>
  </si>
  <si>
    <t>Estimated annual allocation:</t>
  </si>
  <si>
    <t>Already programmed from prior TIP (2025):</t>
  </si>
  <si>
    <t>Estimated available for programming:</t>
  </si>
  <si>
    <t>Already programmed from prior TIP (2026):</t>
  </si>
  <si>
    <t>Already programmed from prior TIP (2027):</t>
  </si>
  <si>
    <t>Already programmed from prior TIP (2028):</t>
  </si>
  <si>
    <t>Already programmed from prior TIP (2029):</t>
  </si>
  <si>
    <t>Already programmed from prior TIP (2030):</t>
  </si>
  <si>
    <t>Total estimated funding available for programming:</t>
  </si>
  <si>
    <t>Estimated funding from the Federal Highway Administration for the 2028 - 2032 Transportation Improvement Program:</t>
  </si>
  <si>
    <t>Chicago UZA &amp; Valparaiso-SF UZA (combined)</t>
  </si>
  <si>
    <t>Michigan City UZA</t>
  </si>
  <si>
    <t xml:space="preserve">Funds provided to Northwestern Indiana by FHWA, through INDOT, must be obligated in the current fiscal year or they are forfeited back to FHWA and INDOT for potential use elsewhere in the state or nation. In fiscal years where deficits exist in a funding source they are balanced by surpluses in other sources. </t>
  </si>
  <si>
    <t>STBG</t>
  </si>
  <si>
    <t>CMAQ</t>
  </si>
  <si>
    <t>HSIP</t>
  </si>
  <si>
    <t>TA</t>
  </si>
  <si>
    <t>CRP</t>
  </si>
  <si>
    <t>PROTECT</t>
  </si>
  <si>
    <t>Totals</t>
  </si>
  <si>
    <t>Already programmed from prior TIP:</t>
  </si>
  <si>
    <t>Set aside for change orders:</t>
  </si>
  <si>
    <t>Available for PE/ROW:</t>
  </si>
  <si>
    <t>Est. avail. after fund source deficits:</t>
  </si>
  <si>
    <t>Set aside for PE/ROW:</t>
  </si>
  <si>
    <t>Funding Source Descriptions</t>
  </si>
  <si>
    <t>All funding is in accordance with the Infrastructure Investment &amp; Jobs Act (IIJA).  Please see websites for updated information &amp; guidance.</t>
  </si>
  <si>
    <t>Surface Transportation Block Grant (STBG)</t>
  </si>
  <si>
    <t xml:space="preserve">More information: </t>
  </si>
  <si>
    <t>https://www.fhwa.dot.gov/bipartisan-infrastructure-law/stbg.cfm</t>
  </si>
  <si>
    <t>STBG provides flexible funding for projects to preserve and improve the conditions and performance on any Federal-aid highway, bridge and tunnel projects on any public road, pedestrian and bicycle infrastructure, and transit capital projects, including intercity bus terminals.</t>
  </si>
  <si>
    <t>Projects awarded with STBG require a minimum 20% match by the project sponsor for all project phases. All projects must be on the federal-aid network, except for multi-use off-road trails that do not allow motorized transportation, including electric scooters.</t>
  </si>
  <si>
    <t>Congestion Mitigation Air Quality (CMAQ)</t>
  </si>
  <si>
    <t>https://www.fhwa.dot.gov/bipartisan-infrastructure-law/cmaq.cfm</t>
  </si>
  <si>
    <r>
      <t xml:space="preserve">CMAQ provides a flexible funding source for transportation projects and programs to help meet the requirements of the Clean Air Act. Funding is available to reduce congestion </t>
    </r>
    <r>
      <rPr>
        <i/>
        <sz val="11"/>
        <color theme="1"/>
        <rFont val="Franklin Gothic Book"/>
        <family val="2"/>
      </rPr>
      <t>and</t>
    </r>
    <r>
      <rPr>
        <sz val="11"/>
        <color theme="1"/>
        <rFont val="Franklin Gothic Book"/>
        <family val="2"/>
      </rPr>
      <t xml:space="preserve"> improve air quality for areas that do not meet standards for ozone, carbon monoxide, or particulate matter. Projects or programs must demonstrate an air quality benefit.</t>
    </r>
  </si>
  <si>
    <r>
      <t xml:space="preserve">Projects awarded with CMAQ require a minimum 20% match by the project sponsor for all project phases. CMAQ funds used to support transit operational costs are time-limited and are meant to help start service and eventually cover costs without a CMAQ subsidy. More information: </t>
    </r>
    <r>
      <rPr>
        <sz val="10"/>
        <color theme="6"/>
        <rFont val="Franklin Gothic Book"/>
        <family val="2"/>
      </rPr>
      <t>https://www.fhwa.dot.gov/environment/air_quality/cmaq/policy_and_guidance/cmaq13ig.cfm</t>
    </r>
  </si>
  <si>
    <t>Highway Safety Improvement Program (HSIP)</t>
  </si>
  <si>
    <t xml:space="preserve">More information:  </t>
  </si>
  <si>
    <t>https://www.fhwa.dot.gov/bipartisan-infrastructure-law/hsip.cfm</t>
  </si>
  <si>
    <t>HSIP provides funding to achieve a significant reduction in traffic fatalities and serious injuries on all public roads. The HSIP requires a data-driven, strategic approach to improving highway safety on all public roads that focuses on performance. Projects must also be consistent with the INDOT's Strategic Highway Safety Plan (SHSP).</t>
  </si>
  <si>
    <r>
      <t xml:space="preserve">Projects awarded with HSIP require a minimum 10% match by the project sponsor for all project phases. Project applicants should reference high crash locations in Northwestern Indiana and also reference INDOT's SHSP here: </t>
    </r>
    <r>
      <rPr>
        <sz val="10"/>
        <color theme="6"/>
        <rFont val="Franklin Gothic Book"/>
        <family val="2"/>
      </rPr>
      <t>https://www.in.gov/indot/files/shsp.pdf</t>
    </r>
  </si>
  <si>
    <t>Carbon Reduction Program (CRP)</t>
  </si>
  <si>
    <t>https://www.fhwa.dot.gov/bipartisan-infrastructure-law/crp_fact_sheet.cfm</t>
  </si>
  <si>
    <t xml:space="preserve">CRP provides additional funding for projects and activities that are eligible under (FHWA) CMAQ, TA, &amp; (FTA) 5339.   Carbon reduction activities such as street lighting &amp; signal moderization (to energy efficient LED), alternative fuel vehicles &amp; infrastructure, non-motorized trail facilities, and improved traffic flow items, among others.  </t>
  </si>
  <si>
    <t xml:space="preserve">Projects awarded with CRP require a minimumm 20% match by the project sponsor for all project phases. </t>
  </si>
  <si>
    <t>Transportation Alternatives (TA)</t>
  </si>
  <si>
    <t>https://www.fhwa.dot.gov/bipartisan-infrastructure-law/ta.cfm</t>
  </si>
  <si>
    <t>TA provides funding for all projects and activities that were previously eligible under TAP, encompassing a variety of smaller-scale transportation projects such as pedestrian and bicycle facilities, safe routes to school projects, and vegetation management, and environmental mitigation related to stormwater and habitat connectivity.</t>
  </si>
  <si>
    <t>Projects awarded with TA require a minimum 20% match by the project sponsor for all project phases. TA funds may be used off the federal-aid network for Safe Routes to School projects to improve connectivity to K-8 schools.</t>
  </si>
  <si>
    <t>Promoting Resilient Operations for Transformative, Efficient &amp; Cost-Saving Transportation (PROTECT)</t>
  </si>
  <si>
    <t>https://www.fhwa.dot.gov/bipartisan-infrastructure-law/protect_fact_sheet.cfm</t>
  </si>
  <si>
    <t>PROTECT provides funding for climate resiliency planning, engineering, design, or construction of projects in an existing plan that involve adapting existing transportation infrastructure or new construction to keep communities safe by bolstering infrastructure’s ability to withstand extreme weather events and other physical hazards that are becoming more common and intense. Examples could include flood resilience and/or response plans, green infrastructure or nature based solutions to help buffer against weather events, improvements to infrastructure, to plan for transportation assistance in underrepresented communities during natural disasters.</t>
  </si>
  <si>
    <t>Projects awarded with PROTECT require a minimum 20% match by the project sponsor for all project phases. PROTECT funds may be used off the federal-aid network for climate mitigation projects and for green infrastructure.</t>
  </si>
  <si>
    <t>5307 | Urbanized Area Formula Grants</t>
  </si>
  <si>
    <t xml:space="preserve">More information:   </t>
  </si>
  <si>
    <t>https://www.transit.dot.gov/funding/grants/urbanized-area-formula-grants-5307</t>
  </si>
  <si>
    <t>5307 provides funding to public transit systems in Urbanized Areas (UZA) for public transportation capital, planning, job access and reverse commute projects, as well as operating expenses in certain circumstances.</t>
  </si>
  <si>
    <t>Projects awarded with 5307 for capital require a 20% match by the project sponsor. For operations there is a 50% match required and operational funds are limited based on UZA population and number of vehicles operated. For vehicle-related equipment attributable to compliance with the Americans with Disabilities Act the match may be 10%.</t>
  </si>
  <si>
    <t>5310 | Enhanced Mobility of Seniors &amp; Individuals with Disabilities</t>
  </si>
  <si>
    <t xml:space="preserve">More information:                                                                                                                                                       </t>
  </si>
  <si>
    <t>5310 provides formula funding for the purpose of assisting private nonprofit groups in meeting transportation needs of the elderly and persons with disabilities. Use of the funds must be consistent with the Coordinated Human Services Transportation Plan.</t>
  </si>
  <si>
    <t>https://www.transit.dot.gov/funding/grants/enhanced-mobility-seniors-individuals-disabilities-section-5310</t>
  </si>
  <si>
    <t>Projects awarded with 5310 for capital purposes require a 20% match by the project sponsor. For operations there is a 50% match required by the project sponsor.</t>
  </si>
  <si>
    <t>5337 | State of Good Repair Grants</t>
  </si>
  <si>
    <t>https://www.transit.dot.gov/funding/grants/state-good-repair-grants-5337</t>
  </si>
  <si>
    <t xml:space="preserve">5337 provides capital assistance for maintenance, replacement, and rehabilitation projects of existing high-intensity fixed guideway and motorbus systems to maintain a state of good repair. Additionally, SGR grants are eligible for developing and implementing Transit Asset Management plans.  </t>
  </si>
  <si>
    <t>Projects awarded with 5337 require a 20% match by the project sponsor.</t>
  </si>
  <si>
    <t>5339 | Grants for Buses and Bus Facilities Formula Program</t>
  </si>
  <si>
    <t>https://www.transit.dot.gov/funding/grants/busprogram</t>
  </si>
  <si>
    <t>5339 provides funding to states transit agencies through a statutory formula to replace, rehabilitate and purchase buses and related equipment and to construct bus-related facilities.</t>
  </si>
  <si>
    <t>Projects awarded with 5339 require a 20% match by the project sponsor. The Federal share may exceed 80% for certain projects related to the ADA, the Clean Air Act (CAA), and certain bicycle projects.</t>
  </si>
  <si>
    <t>Critical paths to achieve the four visions of the NWI 2050 Plan</t>
  </si>
  <si>
    <r>
      <t>The 2026-2030 Transportation Improvement Program programming approach aligns with the</t>
    </r>
    <r>
      <rPr>
        <i/>
        <sz val="11"/>
        <color theme="1"/>
        <rFont val="Franklin Gothic Book"/>
        <family val="2"/>
      </rPr>
      <t xml:space="preserve"> NWI 2050 Plan</t>
    </r>
    <r>
      <rPr>
        <sz val="11"/>
        <color theme="1"/>
        <rFont val="Franklin Gothic Book"/>
        <family val="2"/>
      </rPr>
      <t xml:space="preserve"> and federally required performance-based-planning regulations contained within the Infrastructure Improvement &amp; Jobs Act. Transportation project types were identified in federal law, and each type was scored by NIRPC topical committees for their positive impacts on the sixteen critical paths to achieving the four vision statements identified in the </t>
    </r>
    <r>
      <rPr>
        <i/>
        <sz val="11"/>
        <color theme="1"/>
        <rFont val="Franklin Gothic Book"/>
        <family val="2"/>
      </rPr>
      <t>NWI 2050 Plan</t>
    </r>
    <r>
      <rPr>
        <sz val="11"/>
        <color theme="1"/>
        <rFont val="Franklin Gothic Book"/>
        <family val="2"/>
      </rPr>
      <t>. Funding targets were then identified for as many well scoring project types as possible, given available resources. Below are the sixteen critical paths. Each of the sixteen critical paths has associated performance metrics, including those required by federal law.</t>
    </r>
  </si>
  <si>
    <t>Investment programs for the 2026 - 2030 TIP</t>
  </si>
  <si>
    <t>Sixty six project types were identified as eligible for FHWA or FTA funds. Each of the project types were organized into one of thirteen investment programs. Each of the investment programs is assigned to one of NIRPC's working groups. Each of the project types were scored for their direct and indirect impacts on the NWI 2050+ Plan critical paths to achieve the vision for Northwestern Indiana. Below are the thirteen investment programs (ranked by the average score of the project types that make up the program).  All funding decisions are subject to final approval of the Commission. The Commission may elect to reprioritize funding targets at its discretion and make awards to projects that are eligible under federal and state guidelines. All project applications will be self-scored by applicants, receive a preliminary score through internal deliberation by NIRPC staff, and then receive a final score by the assigned working group. The Transportation Committee will review scores and recommend a portfolio of fiscally constrained projects to ultimately fund in the 2028-2032 TIP.</t>
  </si>
  <si>
    <t>Program name</t>
  </si>
  <si>
    <t>Topical committee assigned to review applications</t>
  </si>
  <si>
    <t>Project types in program</t>
  </si>
  <si>
    <t>Funding source targeted?</t>
  </si>
  <si>
    <t>Additional eligibility determination required?</t>
  </si>
  <si>
    <t>Infrastructure</t>
  </si>
  <si>
    <t>Air quality</t>
  </si>
  <si>
    <t>Environment Committee</t>
  </si>
  <si>
    <t>Alternative fuel infrastructure</t>
  </si>
  <si>
    <t>CMAQ, CRP</t>
  </si>
  <si>
    <t>Yes, air quality benefit calculation</t>
  </si>
  <si>
    <t>Description: electric or natural gas fuel infrastructure</t>
  </si>
  <si>
    <r>
      <t xml:space="preserve">Vehicle emission reduction </t>
    </r>
    <r>
      <rPr>
        <i/>
        <sz val="11"/>
        <rFont val="Franklin Gothic Book"/>
        <family val="2"/>
      </rPr>
      <t>(new or modification)</t>
    </r>
  </si>
  <si>
    <t>Description: funds to assist with procuring or retrofitting vehicles to reduce emissions</t>
  </si>
  <si>
    <t>Air quality education</t>
  </si>
  <si>
    <t>Description: Program to increase awareness and knowledge of pollution in order to reduced emissions</t>
  </si>
  <si>
    <t>Complete streets</t>
  </si>
  <si>
    <t>Ped, Pedal, &amp; Paddle</t>
  </si>
  <si>
    <r>
      <t xml:space="preserve">Transportation projects for ADA compliance </t>
    </r>
    <r>
      <rPr>
        <i/>
        <sz val="11"/>
        <rFont val="Franklin Gothic Book"/>
        <family val="2"/>
      </rPr>
      <t>w/ universal design</t>
    </r>
  </si>
  <si>
    <t>Yes, address ADA transition plan</t>
  </si>
  <si>
    <t>Description: projects that address ADA transition plans along federal-aid roadways</t>
  </si>
  <si>
    <t>Bicycle/pedestrian signals &amp; other safety modifications</t>
  </si>
  <si>
    <t>TA, HSIP</t>
  </si>
  <si>
    <t>No</t>
  </si>
  <si>
    <t>Description: HAWK, pedestrian count downs, speed tables, refuge islands, etc. along federal-aid roadways</t>
  </si>
  <si>
    <t>On-road trails</t>
  </si>
  <si>
    <t>STBG, TA, CRP</t>
  </si>
  <si>
    <t>Description: bicycle lanes/cycle tracks along federal-aid roadways as a standalone project that do not require reconstruction or widening</t>
  </si>
  <si>
    <t>Sidewalks I (on Major Collectors &amp; above)</t>
  </si>
  <si>
    <t>STBG, HSIP</t>
  </si>
  <si>
    <t>Description: sidewalks along busy (major collectors, and arterials) federal-aid roadways as a standalone project</t>
  </si>
  <si>
    <t>Sidewalks II (on other streets &amp; roads)</t>
  </si>
  <si>
    <t>Description: sidewalks along other federal-aid roadways as a standalone project</t>
  </si>
  <si>
    <t>Traffic calming</t>
  </si>
  <si>
    <t>Yes, through INDOT</t>
  </si>
  <si>
    <t>Description: treatments that reduce travel speed and improve ped/bike comfort</t>
  </si>
  <si>
    <t>Safe Routes to School infrastructure projects</t>
  </si>
  <si>
    <t>Description: projects around school zones (can be off federal-aid roads, but only near K-8 schools)</t>
  </si>
  <si>
    <t>Bicycle infrastructure</t>
  </si>
  <si>
    <t>Description: bicycle racks, signage, &amp; ancillary treatments to support cycling</t>
  </si>
  <si>
    <t>Safe Routes to School non-infrastructure projects</t>
  </si>
  <si>
    <t>Description: funds to support Safe Routes to School educational or planning activities</t>
  </si>
  <si>
    <t>Construct / install / maintain of signs at bike/ped xings in school zone</t>
  </si>
  <si>
    <t xml:space="preserve">Description: bike and pedestrians crossings in school zones along federal-aid roadways </t>
  </si>
  <si>
    <t>Lighting</t>
  </si>
  <si>
    <t>STBG, CRP</t>
  </si>
  <si>
    <t>Description: lighting (new or modernized) on streets &amp; trails as a standalone project</t>
  </si>
  <si>
    <t>Environment</t>
  </si>
  <si>
    <t>Stormwater management / control / prevention</t>
  </si>
  <si>
    <t>PROTECT, TA</t>
  </si>
  <si>
    <t>Description: funds to reduce stormwater as a standalone project</t>
  </si>
  <si>
    <t>Contrib. to restore / enhance / create habitats/wetlands or mitigation bank</t>
  </si>
  <si>
    <t>Description: improve habitats + wetlands as a standalone project or bank land for mitigation</t>
  </si>
  <si>
    <t>Vegetation management in ROWs</t>
  </si>
  <si>
    <t>Description: funds to assist in the management of vegetation (including trees) along federal-aid roadways</t>
  </si>
  <si>
    <t>Vehicle related wildlife mortality reduction</t>
  </si>
  <si>
    <t>Description: treatments to reduce the death of wildlife and improve safety for vehicles</t>
  </si>
  <si>
    <t>Multi-Use Trails</t>
  </si>
  <si>
    <t>Ped, Pedal, &amp; Paddle Committee</t>
  </si>
  <si>
    <t>Off-road trails</t>
  </si>
  <si>
    <t>STBG, TA</t>
  </si>
  <si>
    <t>Description: construction of non-recreational trails</t>
  </si>
  <si>
    <t>New roadways</t>
  </si>
  <si>
    <r>
      <t xml:space="preserve">Surface Transportation Committee </t>
    </r>
    <r>
      <rPr>
        <sz val="11"/>
        <rFont val="Franklin Gothic Book"/>
        <family val="2"/>
      </rPr>
      <t>and</t>
    </r>
    <r>
      <rPr>
        <b/>
        <sz val="11"/>
        <rFont val="Franklin Gothic Book"/>
        <family val="2"/>
      </rPr>
      <t xml:space="preserve"> Land Use Committee</t>
    </r>
  </si>
  <si>
    <t>New bridge / roadway / tunnel construction</t>
  </si>
  <si>
    <t>Description: new roadways, bridges, or tunnels</t>
  </si>
  <si>
    <t>Roadway expansion</t>
  </si>
  <si>
    <t>Yes, through MTP; Air Quality</t>
  </si>
  <si>
    <t>Description: widening of roadways to address congestion</t>
  </si>
  <si>
    <t xml:space="preserve">Planning </t>
  </si>
  <si>
    <t>Transit Operators Roundtable</t>
  </si>
  <si>
    <t>Transit planning and administrative oversight</t>
  </si>
  <si>
    <t>Description: funding to plan and oversee transit</t>
  </si>
  <si>
    <t>Technical Planning Committee</t>
  </si>
  <si>
    <r>
      <t xml:space="preserve">Transportation planning </t>
    </r>
    <r>
      <rPr>
        <i/>
        <sz val="11"/>
        <rFont val="Franklin Gothic Book"/>
        <family val="2"/>
      </rPr>
      <t>(general)</t>
    </r>
  </si>
  <si>
    <t>STBG, CMAQ</t>
  </si>
  <si>
    <t>Description: funds to conduct transportation planning across all modes</t>
  </si>
  <si>
    <t>Development of regional environmental protection plans</t>
  </si>
  <si>
    <t>STBG, PROTECT</t>
  </si>
  <si>
    <t>Description: planning funds to address environmental protection and transportation linkages, Climate Risk or Resiliency Studies. Includes vulnerability and adaptation plans, such as flood resilience and response plans.</t>
  </si>
  <si>
    <t>Surface Transportation Committee</t>
  </si>
  <si>
    <t>Data collection / software / equip. or devel./implement of PbP system</t>
  </si>
  <si>
    <t>Description: funding to assist with performance-based planning</t>
  </si>
  <si>
    <t>Safety data collection / analysis and improvement of data</t>
  </si>
  <si>
    <t>Description: funds to assist in the collection of safety data and analysis of the data</t>
  </si>
  <si>
    <t>Transportation safety planning or road safety audits</t>
  </si>
  <si>
    <t>Description: funds to specifically conduct transportation safety planning or road safety audits</t>
  </si>
  <si>
    <t>Land Use Committee</t>
  </si>
  <si>
    <t>Land Use / Corridor Plan</t>
  </si>
  <si>
    <t>Description:  Funds to conduct plans that connect land use and transportation within CLC areas</t>
  </si>
  <si>
    <t>Transit Oriented Development</t>
  </si>
  <si>
    <t>TOD Planning</t>
  </si>
  <si>
    <t>STBG, 5307</t>
  </si>
  <si>
    <t>Yes, located in CLC or TOD area</t>
  </si>
  <si>
    <t>Description:  Planning for projects in a TOD or around a transit station</t>
  </si>
  <si>
    <t>TOD - Supportive Policy</t>
  </si>
  <si>
    <t>Tier 1</t>
  </si>
  <si>
    <t>Description: to develop policy for affordable housing, equitible developments, TOD design guidelines or other zoning /overlay/ ordinance (require NIRPC approval before submitting)</t>
  </si>
  <si>
    <t>TOD Implementation</t>
  </si>
  <si>
    <t>Description: Funding to construct transportation projects witin TOD area</t>
  </si>
  <si>
    <t>Roadway Modifications</t>
  </si>
  <si>
    <t>Roadway Rehabilitation - Safety</t>
  </si>
  <si>
    <t>Description: treatments that reduce motorized vehicular speed and improve ped/bike safety</t>
  </si>
  <si>
    <t>Intersection safety modifications</t>
  </si>
  <si>
    <t>Description: projects that attempt to improve safety at intersections</t>
  </si>
  <si>
    <t>Intelligent Transportation Systems</t>
  </si>
  <si>
    <t>Description: projects that use technology to increase efficiency of transportation system (usually a state level initiative)</t>
  </si>
  <si>
    <t>Pavement rehabilitation or reconstruction</t>
  </si>
  <si>
    <t>Description: projects that rehabilitate or reconstruct federal-aid roads</t>
  </si>
  <si>
    <t>Railway-highway grade crossings</t>
  </si>
  <si>
    <t>Description: projects that address safety issues at railroad crossings</t>
  </si>
  <si>
    <t>Intersection congestion modifications</t>
  </si>
  <si>
    <t>Description: projects that attempt to reduce congestion at bottleneck locations</t>
  </si>
  <si>
    <t>Traffic monitoring / management / control</t>
  </si>
  <si>
    <t>Description: funding for the monitoring and management of traffic (usually a state level initiative)</t>
  </si>
  <si>
    <t>Bridge replacement, rehabilitation or reconstruction</t>
  </si>
  <si>
    <t>Description: projects that rehabilitate or reconstruct bridges on federal-aid roads</t>
  </si>
  <si>
    <t>Emergency communications equipment / priority control systems</t>
  </si>
  <si>
    <t>Description: funds to implement projects for emergency communication + signal preemption</t>
  </si>
  <si>
    <t>Travel demand management strategies / programs</t>
  </si>
  <si>
    <t>Description: funds that assist with reducing the demand for travel and congestion</t>
  </si>
  <si>
    <t>Traffic Signal moderization</t>
  </si>
  <si>
    <t>Description: project to replace traffic control devices with energy-efficient alternatives.  See also Complete Streets</t>
  </si>
  <si>
    <t>Safety devices/control, rumbles, skid resist., or remove obstacles at crash loc.</t>
  </si>
  <si>
    <t>Description: standalone projects to improve safety w/ specific treatments on federal-aid roadways</t>
  </si>
  <si>
    <t>Construction and operational modifications on high-risk rural roads</t>
  </si>
  <si>
    <t>Description: projects on federal-aid rural roads that improve safety</t>
  </si>
  <si>
    <t>Highway signs for retroreflectivity</t>
  </si>
  <si>
    <t>Description: standalone projects that increase visibility of roadway signs</t>
  </si>
  <si>
    <t>Pavement and shoulder widening to remedy unsafe conditions</t>
  </si>
  <si>
    <t>Description: projects that add width to address unsafe conditions with road narrowness</t>
  </si>
  <si>
    <t>Fringe and corridor parking facilities / programs</t>
  </si>
  <si>
    <t>Description: construction of parking lots for car/vanpooling and transit kiss &amp; rides</t>
  </si>
  <si>
    <t>Conduct model traffic enforcement activity at rail/highway crossing</t>
  </si>
  <si>
    <t>Description: funds to promote enforcement at rail/hwy crossings (usually a state level initiative)</t>
  </si>
  <si>
    <t>Transit</t>
  </si>
  <si>
    <t>Transit / Operating Assistance</t>
  </si>
  <si>
    <t>Complementary paratransit service to fixed route service</t>
  </si>
  <si>
    <t>Description: funding for service for users who cannot use fixed routes due to disability</t>
  </si>
  <si>
    <t>Operating assistance</t>
  </si>
  <si>
    <t>Description: funding to assist with the operations for transit systems</t>
  </si>
  <si>
    <t>Operational support equipment / computer hard/software</t>
  </si>
  <si>
    <t>Description: funding to support the purchase of equipment related to operations of transit</t>
  </si>
  <si>
    <t>Transit / Asset Management</t>
  </si>
  <si>
    <t>Capital investment in existing fixed guideway systems</t>
  </si>
  <si>
    <t>Description: projects that keep fixed guideway systems in a state of good repair</t>
  </si>
  <si>
    <r>
      <t xml:space="preserve">Fixed guideway rolling stock </t>
    </r>
    <r>
      <rPr>
        <i/>
        <sz val="11"/>
        <rFont val="Franklin Gothic Book"/>
        <family val="2"/>
      </rPr>
      <t>(new or existing)</t>
    </r>
  </si>
  <si>
    <t>Description: funding for the purchase of new or replacement rolling stock</t>
  </si>
  <si>
    <t>Preventative maintenance</t>
  </si>
  <si>
    <t>Description: funding to keep existing transit vehicles or equipment in a state of good repair</t>
  </si>
  <si>
    <t>Transit maintenance facilities</t>
  </si>
  <si>
    <t>5307, 5337</t>
  </si>
  <si>
    <t>Description: funding to keep transit maintenance facilities in a state of good repair</t>
  </si>
  <si>
    <r>
      <t xml:space="preserve">Transit vehicle replacement </t>
    </r>
    <r>
      <rPr>
        <i/>
        <sz val="11"/>
        <rFont val="Franklin Gothic Book"/>
        <family val="2"/>
      </rPr>
      <t>(existing and subject to TAMP)</t>
    </r>
  </si>
  <si>
    <t>5307, 5339</t>
  </si>
  <si>
    <t>Description: funding to replace existing transit vehicles according to transit asset mgmt plan</t>
  </si>
  <si>
    <t>Transit / Customer Experience - Security</t>
  </si>
  <si>
    <t>Mobility management / information technology systems</t>
  </si>
  <si>
    <t>Yes, address CHSTP</t>
  </si>
  <si>
    <t>Description: funding to improvement mobility management and technology (GTFS)</t>
  </si>
  <si>
    <t>Vehicles for accessible taxi, ride share, or vanpool</t>
  </si>
  <si>
    <t>Description: funding to purchase vehicles to increase access to transit system</t>
  </si>
  <si>
    <t>Travel training</t>
  </si>
  <si>
    <t>Description: funding to train individuals on how to use transit</t>
  </si>
  <si>
    <t>Transit passenger facilities</t>
  </si>
  <si>
    <t>TA, 5337</t>
  </si>
  <si>
    <t>Description: projects that improve the waiting facilities for transit riders (bus stops/stations)</t>
  </si>
  <si>
    <t>Improve signage / wayfinding</t>
  </si>
  <si>
    <t>Description: projects that help customers find their way to transit services</t>
  </si>
  <si>
    <t>Transit security</t>
  </si>
  <si>
    <t>Description: funding required to be spent to improve the safety and security of transit</t>
  </si>
  <si>
    <t>Transit / Expansion</t>
  </si>
  <si>
    <t>Incremental cost of providing same day service/door-to-door</t>
  </si>
  <si>
    <t>Description: funding to reduce time required to request and reserve an on-demand ride</t>
  </si>
  <si>
    <t>New fixed guideway systems</t>
  </si>
  <si>
    <t>Description: projects that expand the transit system through fixed guideways including micromobility</t>
  </si>
  <si>
    <t>Operating assistance for new transit service</t>
  </si>
  <si>
    <t>Description: funding for the operations and expansion of new transit services</t>
  </si>
  <si>
    <t>Transit vehicles for expansion of service</t>
  </si>
  <si>
    <t>Description: funding to purchase new vehicles to expand service (locations or hours)</t>
  </si>
  <si>
    <t>Multi Use Trails</t>
  </si>
  <si>
    <t>Name of applicant on behalf of municipality or transit operator:</t>
  </si>
  <si>
    <r>
      <t xml:space="preserve">Multi-use trails program application </t>
    </r>
    <r>
      <rPr>
        <i/>
        <sz val="10"/>
        <color theme="1"/>
        <rFont val="Franklin Gothic Book"/>
        <family val="2"/>
      </rPr>
      <t>(see program + project types tab for more info)</t>
    </r>
  </si>
  <si>
    <t>Financial information about project:</t>
  </si>
  <si>
    <t>Total in $</t>
  </si>
  <si>
    <t>Max. fed share</t>
  </si>
  <si>
    <t>Min. fed share</t>
  </si>
  <si>
    <t>Your match</t>
  </si>
  <si>
    <t>Below are the project types for this program</t>
  </si>
  <si>
    <r>
      <rPr>
        <b/>
        <sz val="12"/>
        <color theme="1"/>
        <rFont val="Franklin Gothic Book"/>
        <family val="2"/>
      </rPr>
      <t xml:space="preserve">Step </t>
    </r>
    <r>
      <rPr>
        <b/>
        <sz val="20"/>
        <color theme="1"/>
        <rFont val="Franklin Gothic Book"/>
        <family val="2"/>
      </rPr>
      <t>1</t>
    </r>
  </si>
  <si>
    <r>
      <t>Total estimated construction cost</t>
    </r>
    <r>
      <rPr>
        <sz val="10"/>
        <color theme="1"/>
        <rFont val="Franklin Gothic Book"/>
        <family val="2"/>
      </rPr>
      <t xml:space="preserve"> </t>
    </r>
    <r>
      <rPr>
        <i/>
        <sz val="10"/>
        <color theme="1"/>
        <rFont val="Franklin Gothic Book"/>
        <family val="2"/>
      </rPr>
      <t>(Please use 2026 dollars)</t>
    </r>
  </si>
  <si>
    <t>How much do you propose contributing to the construction costs? ▲</t>
  </si>
  <si>
    <t>Does this amount include CE? (y/n)</t>
  </si>
  <si>
    <t>According to your match entry you are over/under matched by ►</t>
  </si>
  <si>
    <r>
      <rPr>
        <b/>
        <sz val="12"/>
        <color theme="1"/>
        <rFont val="Franklin Gothic Book"/>
        <family val="2"/>
      </rPr>
      <t>Step</t>
    </r>
    <r>
      <rPr>
        <b/>
        <sz val="11"/>
        <color theme="1"/>
        <rFont val="Franklin Gothic Book"/>
        <family val="2"/>
      </rPr>
      <t xml:space="preserve"> </t>
    </r>
    <r>
      <rPr>
        <b/>
        <sz val="20"/>
        <color theme="1"/>
        <rFont val="Franklin Gothic Book"/>
        <family val="2"/>
      </rPr>
      <t>2</t>
    </r>
  </si>
  <si>
    <t>Do you want funds for PE/ROW? If so which one?</t>
  </si>
  <si>
    <t>For PE/ROW you may use federal aid up to ►</t>
  </si>
  <si>
    <t>How much do you propose requesting in PE/ROW? ▲</t>
  </si>
  <si>
    <t>Add'l overmatch ▲</t>
  </si>
  <si>
    <t>If you elect to pay for PE/ROW with local funds that amount will be considered overmatch for scoring purposes ▲</t>
  </si>
  <si>
    <r>
      <t xml:space="preserve">Step </t>
    </r>
    <r>
      <rPr>
        <b/>
        <sz val="20"/>
        <color theme="1"/>
        <rFont val="Franklin Gothic Book"/>
        <family val="2"/>
      </rPr>
      <t>3</t>
    </r>
  </si>
  <si>
    <t>You have elected to match your construction costs at the rate of ►</t>
  </si>
  <si>
    <t>You have elected to request PE/ROW funds at the rate of ►</t>
  </si>
  <si>
    <t>Your total match for scoring purposes is ►</t>
  </si>
  <si>
    <t>Project Need and Purpose</t>
  </si>
  <si>
    <t>What is the problem/issue that this project will address? (Project Need) ▼</t>
  </si>
  <si>
    <t>Choose a project type for this application ▼</t>
  </si>
  <si>
    <t>Maps</t>
  </si>
  <si>
    <t>Trip Generators / Housing</t>
  </si>
  <si>
    <t>Click Here</t>
  </si>
  <si>
    <t>Transit Access / Trails</t>
  </si>
  <si>
    <t>Please describe what your project seeks to accomplish, be descriptive (Project Purpose)▼</t>
  </si>
  <si>
    <t>Traditionally Underserved Block Groups</t>
  </si>
  <si>
    <t>Give detailed description of the the project; what is being done, (signals, sidewalks, bike lane, repave….)</t>
  </si>
  <si>
    <t>Employment Centers / Municipalities</t>
  </si>
  <si>
    <t>School Age Population</t>
  </si>
  <si>
    <t>Priority Trail Corridor</t>
  </si>
  <si>
    <t>General Project Information</t>
  </si>
  <si>
    <t>Please give the total project costs (including PE, ROW and CN) for all phases.</t>
  </si>
  <si>
    <t xml:space="preserve">How many phases are expected in this project? </t>
  </si>
  <si>
    <t>Will this project add roadway capacity? (y/n) ►</t>
  </si>
  <si>
    <t>Are you seeking HSIP funding?(y/n)</t>
  </si>
  <si>
    <t>Is this project eligible for CMAQ funding?(y/n)</t>
  </si>
  <si>
    <t>Limits</t>
  </si>
  <si>
    <t>Begin</t>
  </si>
  <si>
    <t>Will this project seek to flex funds from FHWA to FTA? (y/n) ►</t>
  </si>
  <si>
    <t>End</t>
  </si>
  <si>
    <t>Environmental Document &amp; Permits</t>
  </si>
  <si>
    <t>Does this project involve a bridge?</t>
  </si>
  <si>
    <t>Environmental Investigation Completed?</t>
  </si>
  <si>
    <t>What is the desired year for PE?  (CY/na)</t>
  </si>
  <si>
    <t>Anticipated NEPA Document Required</t>
  </si>
  <si>
    <t>What is the desired year for RW?  (CY/na)</t>
  </si>
  <si>
    <t>NEPA Document Status</t>
  </si>
  <si>
    <t>What is the desired year for CN?  (CY/na)</t>
  </si>
  <si>
    <t>Anticipated Permits</t>
  </si>
  <si>
    <t>Does this project address a gap in existing service? (y/n)</t>
  </si>
  <si>
    <t>Right of Way Needs</t>
  </si>
  <si>
    <t>Is this project Regionally Significant? (y/n)</t>
  </si>
  <si>
    <t>New ROW Required</t>
  </si>
  <si>
    <t>Utilities Needs</t>
  </si>
  <si>
    <t xml:space="preserve">If Yes, Number of Parcels </t>
  </si>
  <si>
    <t>Utilities Impacted?</t>
  </si>
  <si>
    <t xml:space="preserve">If Yes, Types of Parcels </t>
  </si>
  <si>
    <t>If Yes, Location of Utilities</t>
  </si>
  <si>
    <t>Does this project touch Right of Way belonging to INDOT or another LPA?  If yes please provide concurrance documentation.          (y/n) ►</t>
  </si>
  <si>
    <t>If Yes, Relocations required?</t>
  </si>
  <si>
    <t>Railroad Impacted?</t>
  </si>
  <si>
    <t>If yes, what percentage ►</t>
  </si>
  <si>
    <t>If Yes, are Improvements being made?</t>
  </si>
  <si>
    <t>Access + Connections</t>
  </si>
  <si>
    <t>FINAL</t>
  </si>
  <si>
    <t>Q1</t>
  </si>
  <si>
    <r>
      <rPr>
        <b/>
        <sz val="10"/>
        <color theme="1"/>
        <rFont val="Franklin Gothic Book"/>
        <family val="2"/>
      </rPr>
      <t xml:space="preserve">How does the proposed trail provide connections? </t>
    </r>
    <r>
      <rPr>
        <sz val="10"/>
        <color theme="1"/>
        <rFont val="Franklin Gothic Book"/>
        <family val="2"/>
      </rPr>
      <t xml:space="preserve"> Max 6 pts given.</t>
    </r>
  </si>
  <si>
    <t>Trail connects two+ communities, or completes a gap in corridor – 6 pts</t>
  </si>
  <si>
    <t>Trail is an extension of an existing or funded trial segment – 4 pts</t>
  </si>
  <si>
    <t>Q2</t>
  </si>
  <si>
    <r>
      <t xml:space="preserve">Does project provide for a trailhead with a mininum five (5) car parking spaces? </t>
    </r>
    <r>
      <rPr>
        <sz val="10"/>
        <color theme="1"/>
        <rFont val="Franklin Gothic Book"/>
        <family val="2"/>
      </rPr>
      <t>Max 3 pts</t>
    </r>
    <r>
      <rPr>
        <b/>
        <sz val="10"/>
        <color theme="1"/>
        <rFont val="Franklin Gothic Book"/>
        <family val="2"/>
      </rPr>
      <t xml:space="preserve"> </t>
    </r>
    <r>
      <rPr>
        <sz val="10"/>
        <color theme="1"/>
        <rFont val="Franklin Gothic Book"/>
        <family val="2"/>
      </rPr>
      <t>given.</t>
    </r>
  </si>
  <si>
    <t>Yes - 3 pts</t>
  </si>
  <si>
    <t>Q3</t>
  </si>
  <si>
    <t>What is the residential density within 1/4 mile of the project?   Maximum 3 pts given.</t>
  </si>
  <si>
    <t>5 or more dwelling units per acre – 3 pts</t>
  </si>
  <si>
    <t>Between 1 and 1.99 dwelling units per acre – 1 pts</t>
  </si>
  <si>
    <t>Between 2 and 4.99 dwelling units per acre – 2 pts</t>
  </si>
  <si>
    <t>Less than 1 dwelling units per acre – 0 pts</t>
  </si>
  <si>
    <t>Q4</t>
  </si>
  <si>
    <r>
      <rPr>
        <b/>
        <sz val="10"/>
        <color theme="1"/>
        <rFont val="Franklin Gothic Book"/>
        <family val="2"/>
      </rPr>
      <t xml:space="preserve">Does the proposed trail connect to existing on-road bicycle routes (signed, bike lanes or cycle tracks)? </t>
    </r>
    <r>
      <rPr>
        <sz val="10"/>
        <color theme="1"/>
        <rFont val="Franklin Gothic Book"/>
        <family val="2"/>
      </rPr>
      <t>Please show on project map submitted with application. Max 2 pts given.</t>
    </r>
  </si>
  <si>
    <t>Yes - 2 pts</t>
  </si>
  <si>
    <t>Q5</t>
  </si>
  <si>
    <r>
      <rPr>
        <b/>
        <sz val="10"/>
        <color theme="1"/>
        <rFont val="Franklin Gothic Book"/>
        <family val="2"/>
      </rPr>
      <t>Does the project run directly adjacent to institution of education? (K thru college)</t>
    </r>
    <r>
      <rPr>
        <sz val="10"/>
        <color theme="1"/>
        <rFont val="Franklin Gothic Book"/>
        <family val="2"/>
      </rPr>
      <t xml:space="preserve">  Max 2 pts given.</t>
    </r>
  </si>
  <si>
    <t>Name and address of school:</t>
  </si>
  <si>
    <t>Local / Regional Plans + Policy Support</t>
  </si>
  <si>
    <t>Q6</t>
  </si>
  <si>
    <r>
      <rPr>
        <b/>
        <sz val="10"/>
        <color theme="1"/>
        <rFont val="Franklin Gothic Book"/>
        <family val="2"/>
      </rPr>
      <t>What is this project's relationship to local plans or policies?</t>
    </r>
    <r>
      <rPr>
        <sz val="10"/>
        <color theme="1"/>
        <rFont val="Franklin Gothic Book"/>
        <family val="2"/>
      </rPr>
      <t xml:space="preserve"> Please describe how the project achieves objectives in local plans or policies and cite those plans and policies. Plans and policies may include: a. Locally adopted Complete Streets Policy; b. Project citation in comprehensive, bicycle, pedestrian or thoroughfare plan; c. Park plans; d. Bicycle parking ordinance; e. Flexible zoning and sub-division codes; f. School district Safe Routes to School plan; g. School PTA approval; or h. Transit Oriented Development plan.  Max 6 pts given.</t>
    </r>
  </si>
  <si>
    <t>3 or more policy/plans - 6 pts</t>
  </si>
  <si>
    <t>2 policy/plans - 4 pts</t>
  </si>
  <si>
    <t>1 policy/plan - 2 pts</t>
  </si>
  <si>
    <t>Q7</t>
  </si>
  <si>
    <r>
      <t xml:space="preserve">What is this project's relationship to Priority Trails Corridors map in the Greenways+Blueways 2020 Plan? </t>
    </r>
    <r>
      <rPr>
        <sz val="10"/>
        <color theme="1"/>
        <rFont val="Franklin Gothic Book"/>
        <family val="2"/>
      </rPr>
      <t xml:space="preserve"> Max 40 pts </t>
    </r>
  </si>
  <si>
    <t>Project is on High Priority Corridor - 40 pts</t>
  </si>
  <si>
    <t xml:space="preserve">Project is on Medium Corridor - 30 pts </t>
  </si>
  <si>
    <t xml:space="preserve">Project is on  Low Corridor - 15 pts </t>
  </si>
  <si>
    <t>Project on Visionary Corridor - ADD 5 pts</t>
  </si>
  <si>
    <t>Isolated Project connects Two Corridors - 10</t>
  </si>
  <si>
    <t xml:space="preserve">Isolated Project connects to One Corridor - 5 pts </t>
  </si>
  <si>
    <t>Q8</t>
  </si>
  <si>
    <r>
      <t xml:space="preserve">Is this currently a legacy project?  </t>
    </r>
    <r>
      <rPr>
        <sz val="10"/>
        <color theme="1"/>
        <rFont val="Franklin Gothic Book"/>
        <family val="2"/>
      </rPr>
      <t xml:space="preserve">A legacy project is defined to be a stand alone project or a phase of a project or corridor that has already received federal funding through NIRPC.  If so, give the INDOT des number.  Max 4 pts </t>
    </r>
  </si>
  <si>
    <t>Yes - 4 pts</t>
  </si>
  <si>
    <t>Partnerships + Collaborations</t>
  </si>
  <si>
    <t>Q9</t>
  </si>
  <si>
    <r>
      <t xml:space="preserve">Do the project limits cross municipal/county boundries?  </t>
    </r>
    <r>
      <rPr>
        <sz val="10"/>
        <color theme="1"/>
        <rFont val="Franklin Gothic Book"/>
        <family val="2"/>
      </rPr>
      <t xml:space="preserve">If yes please list all LPAs.  Max 5 pts </t>
    </r>
  </si>
  <si>
    <t>Partnerships involving 3 or more LPAs- 5 pts</t>
  </si>
  <si>
    <t>List partners here:</t>
  </si>
  <si>
    <t>Partnership with two LPAs - 3 pts</t>
  </si>
  <si>
    <t>No partnerships - 0 pts</t>
  </si>
  <si>
    <t>Q10</t>
  </si>
  <si>
    <r>
      <rPr>
        <b/>
        <sz val="10"/>
        <color theme="1"/>
        <rFont val="Franklin Gothic Book"/>
        <family val="2"/>
      </rPr>
      <t xml:space="preserve">Are there any funding agreements committed to with other partners? </t>
    </r>
    <r>
      <rPr>
        <sz val="10"/>
        <color theme="1"/>
        <rFont val="Franklin Gothic Book"/>
        <family val="2"/>
      </rPr>
      <t>Please describe the partnerships including entity, funding amount, and phase for funds to be directed towards.  Partners may include: INDOT, Another municipality or County, Advocacy groups, Foundations, Private sector, School districts, other regional entities.  Maximum 6 pts given.</t>
    </r>
    <r>
      <rPr>
        <b/>
        <sz val="10"/>
        <color theme="1"/>
        <rFont val="Franklin Gothic Book"/>
        <family val="2"/>
      </rPr>
      <t xml:space="preserve">
</t>
    </r>
  </si>
  <si>
    <t>Partnerships with 3 or more parners - 6 pts</t>
  </si>
  <si>
    <t>Phase</t>
  </si>
  <si>
    <t>List amount here:</t>
  </si>
  <si>
    <t>% of total cost</t>
  </si>
  <si>
    <t>Partnership with two partners - 3 pts</t>
  </si>
  <si>
    <t>Q11</t>
  </si>
  <si>
    <r>
      <rPr>
        <b/>
        <sz val="10"/>
        <rFont val="Franklin Gothic Book"/>
        <family val="2"/>
      </rPr>
      <t xml:space="preserve">In the 2026 calendar year, how often has your community participated in NIRPC official business? </t>
    </r>
    <r>
      <rPr>
        <sz val="10"/>
        <rFont val="Franklin Gothic Book"/>
        <family val="2"/>
      </rPr>
      <t xml:space="preserve"> This includes Commission or Executive Board and supporting committee meetings.   Maximum 8 pts given.</t>
    </r>
  </si>
  <si>
    <t xml:space="preserve"> One point awarded for each Commission /Executive Board Meeting attended by the appointed commissioner in CY 2026.  Maximum of 4 points.</t>
  </si>
  <si>
    <t xml:space="preserve"> One point awarded for each committee meeting attended by the appointed commissioner or designee in CY 2026.  Maximum of 4 points.</t>
  </si>
  <si>
    <t>Q12</t>
  </si>
  <si>
    <r>
      <t xml:space="preserve">What is the overmatch associated with this project application? </t>
    </r>
    <r>
      <rPr>
        <sz val="10"/>
        <color theme="1"/>
        <rFont val="Franklin Gothic Book"/>
        <family val="2"/>
      </rPr>
      <t xml:space="preserve">Please reference "Step 3" under the "Financial information about this project" above.  Max 5 pts </t>
    </r>
  </si>
  <si>
    <t>Greater than 30% - 5 pts</t>
  </si>
  <si>
    <t>25-29.9% - 3 pts</t>
  </si>
  <si>
    <t>20.1% - 24.9%  - 1 point</t>
  </si>
  <si>
    <t>Minimum match - 0 pts</t>
  </si>
  <si>
    <t>Q13</t>
  </si>
  <si>
    <r>
      <rPr>
        <b/>
        <sz val="10"/>
        <color theme="1"/>
        <rFont val="Franklin Gothic Book"/>
        <family val="2"/>
      </rPr>
      <t xml:space="preserve">Is the project location in a traditionally underserved area? </t>
    </r>
    <r>
      <rPr>
        <sz val="10"/>
        <color theme="1"/>
        <rFont val="Franklin Gothic Book"/>
        <family val="2"/>
      </rPr>
      <t>Please consult the Traditionally Underserved Block Group map.  Max 5 pts given.</t>
    </r>
  </si>
  <si>
    <t>50% or more of a project is within an underserved area – 5 pts</t>
  </si>
  <si>
    <t>Less than 50% of a project is in an underserved area – 3 pts</t>
  </si>
  <si>
    <t>Project is not in an underserved area – 0 pts</t>
  </si>
  <si>
    <t>Q14</t>
  </si>
  <si>
    <r>
      <rPr>
        <b/>
        <sz val="10"/>
        <color theme="1"/>
        <rFont val="Franklin Gothic Book"/>
        <family val="2"/>
      </rPr>
      <t xml:space="preserve">How does the project assist with access for job commuters? </t>
    </r>
    <r>
      <rPr>
        <sz val="10"/>
        <color theme="1"/>
        <rFont val="Franklin Gothic Book"/>
        <family val="2"/>
      </rPr>
      <t xml:space="preserve">Please reference Major Employment Center map.   Max 5 pts given. </t>
    </r>
  </si>
  <si>
    <t>Major area (Dark Green) – 5 pts</t>
  </si>
  <si>
    <t>Minor area (Yellow) - 2 pts</t>
  </si>
  <si>
    <t>Moderate area (Light Green) - 3 pts</t>
  </si>
  <si>
    <t>Not in area  (Blank) - 0 pts</t>
  </si>
  <si>
    <t>Q15</t>
  </si>
  <si>
    <t>Not applicable</t>
  </si>
  <si>
    <t>Q16</t>
  </si>
  <si>
    <t>Local's Preference (for information only)</t>
  </si>
  <si>
    <t>Q17</t>
  </si>
  <si>
    <t xml:space="preserve">If the LPA is submitting more than one project; please rank this project (to the other projects submitted) in the order of importance by the LPA. </t>
  </si>
  <si>
    <t xml:space="preserve">(1 - Highest priority; 2 - 2nd highest; 3 - 3rd highest; ect.) </t>
  </si>
  <si>
    <t>Q18</t>
  </si>
  <si>
    <r>
      <t xml:space="preserve">Would a smaller federal funding amount than requested be acceptable while maintaining the original intent of the project?  If yes, please define smaller meaningful limits, size, service level, phases, or scopes along with the cost for each.  ▼  </t>
    </r>
    <r>
      <rPr>
        <sz val="10"/>
        <color theme="1"/>
        <rFont val="Franklin Gothic Book"/>
        <family val="2"/>
      </rPr>
      <t>Please continue on a seperate document if you need more space</t>
    </r>
  </si>
  <si>
    <t>(y/n)</t>
  </si>
  <si>
    <t>SUM</t>
  </si>
  <si>
    <t>New DES Number Requests</t>
  </si>
  <si>
    <t>Please fill out shaded boxes only</t>
  </si>
  <si>
    <t>Date:</t>
  </si>
  <si>
    <r>
      <t xml:space="preserve">DES#'s </t>
    </r>
    <r>
      <rPr>
        <sz val="10"/>
        <rFont val="Franklin Gothic Book"/>
        <family val="2"/>
      </rPr>
      <t>(to be filled out by INDOT)</t>
    </r>
  </si>
  <si>
    <t>Field Number</t>
  </si>
  <si>
    <t>Required?</t>
  </si>
  <si>
    <t>Field Name</t>
  </si>
  <si>
    <t>Project</t>
  </si>
  <si>
    <t>0a</t>
  </si>
  <si>
    <t>Y</t>
  </si>
  <si>
    <t>Requesting Public Agency</t>
  </si>
  <si>
    <t>0b</t>
  </si>
  <si>
    <t>N</t>
  </si>
  <si>
    <t>MPO Planning Area</t>
  </si>
  <si>
    <t>0c</t>
  </si>
  <si>
    <t>Urban Area</t>
  </si>
  <si>
    <t>0d</t>
  </si>
  <si>
    <t>ERC (name)</t>
  </si>
  <si>
    <t>0e</t>
  </si>
  <si>
    <t>ERC phone Number</t>
  </si>
  <si>
    <t>0f</t>
  </si>
  <si>
    <t>ERC email address</t>
  </si>
  <si>
    <t>1a</t>
  </si>
  <si>
    <t>Project Title</t>
  </si>
  <si>
    <t>1b</t>
  </si>
  <si>
    <t>TIP Reference</t>
  </si>
  <si>
    <t>2a</t>
  </si>
  <si>
    <t>Road</t>
  </si>
  <si>
    <t>2b</t>
  </si>
  <si>
    <t>Road Functional Class</t>
  </si>
  <si>
    <t>3a</t>
  </si>
  <si>
    <t>INDOT District #</t>
  </si>
  <si>
    <t>3b</t>
  </si>
  <si>
    <t>INDOT District Name</t>
  </si>
  <si>
    <t>INDOT</t>
  </si>
  <si>
    <t>4a</t>
  </si>
  <si>
    <t>INDOT Sub-District #</t>
  </si>
  <si>
    <t>4b</t>
  </si>
  <si>
    <t>INDOT Sub-District Name</t>
  </si>
  <si>
    <t>5a</t>
  </si>
  <si>
    <t>County #</t>
  </si>
  <si>
    <t>5b</t>
  </si>
  <si>
    <t>County Name</t>
  </si>
  <si>
    <t>Cong Dist</t>
  </si>
  <si>
    <t>Town/City</t>
  </si>
  <si>
    <t>Location</t>
  </si>
  <si>
    <t>8a</t>
  </si>
  <si>
    <t>Begin Latitude</t>
  </si>
  <si>
    <t>Latatude/Longitude must be in degrees/minutes/seconds format</t>
  </si>
  <si>
    <t>Begin Longitude</t>
  </si>
  <si>
    <t>https://www.gps-coordinates.net/gps-coordinates-converter</t>
  </si>
  <si>
    <t>End Latitude</t>
  </si>
  <si>
    <t>End Longitude</t>
  </si>
  <si>
    <t>9a</t>
  </si>
  <si>
    <t>Work Description  (General, Text)</t>
  </si>
  <si>
    <t xml:space="preserve">9c:  </t>
  </si>
  <si>
    <t>Work Category Names</t>
  </si>
  <si>
    <t xml:space="preserve">9e:  </t>
  </si>
  <si>
    <t>Work Type Names</t>
  </si>
  <si>
    <t>Access Control ROW</t>
  </si>
  <si>
    <t>New Bridge Construction </t>
  </si>
  <si>
    <t>Added Travel Lanes</t>
  </si>
  <si>
    <t>Bridge Rehabilitation</t>
  </si>
  <si>
    <t>Airport Grant</t>
  </si>
  <si>
    <t>Bridge Replacement </t>
  </si>
  <si>
    <t>9b</t>
  </si>
  <si>
    <t>Work Category Code</t>
  </si>
  <si>
    <t>Environmental Mitigation</t>
  </si>
  <si>
    <t>New Construction / Added Lanes </t>
  </si>
  <si>
    <t>9c</t>
  </si>
  <si>
    <t>Work Category Name</t>
  </si>
  <si>
    <t>Forest Land Project</t>
  </si>
  <si>
    <t>Pavement Rehabilitation</t>
  </si>
  <si>
    <t>(see list at the right)</t>
  </si>
  <si>
    <t>Geologic (Erosion / Landslide Control)</t>
  </si>
  <si>
    <t>9d</t>
  </si>
  <si>
    <t>Work Type Code</t>
  </si>
  <si>
    <t xml:space="preserve">Guardrail Improvement </t>
  </si>
  <si>
    <t>Pavement Replacement</t>
  </si>
  <si>
    <t>9e</t>
  </si>
  <si>
    <t>Work Type Name</t>
  </si>
  <si>
    <t>Interchange Modification</t>
  </si>
  <si>
    <t>Intersection Improvement</t>
  </si>
  <si>
    <t>Roadside Maintenance </t>
  </si>
  <si>
    <t>Length</t>
  </si>
  <si>
    <t>Lighting (new/modernization)</t>
  </si>
  <si>
    <t>Intersection Improvements</t>
  </si>
  <si>
    <t>Existing Through Lanes</t>
  </si>
  <si>
    <t>Local Bridge Inspection</t>
  </si>
  <si>
    <t>Interchange Work</t>
  </si>
  <si>
    <t>12a</t>
  </si>
  <si>
    <t>ADT</t>
  </si>
  <si>
    <t xml:space="preserve">Local Bridge  </t>
  </si>
  <si>
    <t>Guardrail </t>
  </si>
  <si>
    <t>12b</t>
  </si>
  <si>
    <t>ADT Date</t>
  </si>
  <si>
    <t>Local Other Type</t>
  </si>
  <si>
    <t>Safety Improvements</t>
  </si>
  <si>
    <t>13a</t>
  </si>
  <si>
    <t>Companions?</t>
  </si>
  <si>
    <t xml:space="preserve">Local Road </t>
  </si>
  <si>
    <t>Culverts-Small Structure</t>
  </si>
  <si>
    <t>13b</t>
  </si>
  <si>
    <t>Companion Details</t>
  </si>
  <si>
    <t>Local Safety</t>
  </si>
  <si>
    <t>Miscellaneous</t>
  </si>
  <si>
    <t>Remarks</t>
  </si>
  <si>
    <t>Local Transportation Alternatives</t>
  </si>
  <si>
    <t>Transit </t>
  </si>
  <si>
    <t>Contains Bridge Project?</t>
  </si>
  <si>
    <t>Major Bridge (Rehabilitation)</t>
  </si>
  <si>
    <t>15a</t>
  </si>
  <si>
    <t>NBI number</t>
  </si>
  <si>
    <t>Major Bridge (New Bridge/Grade Separation)</t>
  </si>
  <si>
    <t>Railroad Involvement?</t>
  </si>
  <si>
    <t>Major Pavement Project (Non-NHS)</t>
  </si>
  <si>
    <t>Roadway Projects (Reserved)</t>
  </si>
  <si>
    <t>NEPA Environmental Study</t>
  </si>
  <si>
    <t>Construction Projects</t>
  </si>
  <si>
    <t>New Road Construction</t>
  </si>
  <si>
    <t>19a</t>
  </si>
  <si>
    <t>Date to begin Consultant Selection</t>
  </si>
  <si>
    <t>Non-Highway CMAQ</t>
  </si>
  <si>
    <t>19b</t>
  </si>
  <si>
    <t>Red Flag Completed?</t>
  </si>
  <si>
    <t xml:space="preserve">Non-Highway Demonstration/Earmark </t>
  </si>
  <si>
    <t>19c</t>
  </si>
  <si>
    <t>NEPA Finding</t>
  </si>
  <si>
    <t>Other Type</t>
  </si>
  <si>
    <t>19d</t>
  </si>
  <si>
    <t>Design Approval</t>
  </si>
  <si>
    <t>Pavement Markings</t>
  </si>
  <si>
    <t>19e</t>
  </si>
  <si>
    <t>ROW Clear date (est)</t>
  </si>
  <si>
    <t>Planning/Feasibility/Corridor Study</t>
  </si>
  <si>
    <t>19f</t>
  </si>
  <si>
    <t>Clear for Letting</t>
  </si>
  <si>
    <t>Rail Grant</t>
  </si>
  <si>
    <t>19g</t>
  </si>
  <si>
    <t>Letting (est)</t>
  </si>
  <si>
    <t>Railroad Grade Crossing</t>
  </si>
  <si>
    <t>Total Project Cost</t>
  </si>
  <si>
    <t>Sight Distance Correction</t>
  </si>
  <si>
    <t>Federal Fund Type</t>
  </si>
  <si>
    <t>Signal (New/Moderization)</t>
  </si>
  <si>
    <t>Federal Fund Amount</t>
  </si>
  <si>
    <t>Signs (New/Moderization)</t>
  </si>
  <si>
    <t>Non-Federal Fund Amount</t>
  </si>
  <si>
    <t>Small Town Reconstruction</t>
  </si>
  <si>
    <t>Percentage</t>
  </si>
  <si>
    <t>Trail Project</t>
  </si>
  <si>
    <t>PE</t>
  </si>
  <si>
    <t>PE--Total $</t>
  </si>
  <si>
    <t>Transit Capital</t>
  </si>
  <si>
    <t>PE--Federal $</t>
  </si>
  <si>
    <t>Transit Operating</t>
  </si>
  <si>
    <t>PE Year (CY)</t>
  </si>
  <si>
    <t>Transit Planning</t>
  </si>
  <si>
    <t>ROW</t>
  </si>
  <si>
    <t>ROW--Total $  LI&amp;D Only</t>
  </si>
  <si>
    <t>Unified Planning Work Program</t>
  </si>
  <si>
    <t>ROW--Federal $  LI&amp;D Only</t>
  </si>
  <si>
    <t>ROW Year (CY) LI&amp;D Only</t>
  </si>
  <si>
    <t>CN/CE</t>
  </si>
  <si>
    <t>CN/CE--Total $</t>
  </si>
  <si>
    <t>CN/CE--Federal $</t>
  </si>
  <si>
    <t>CN/CE Year  (CY)</t>
  </si>
  <si>
    <t>MPO Contact Information</t>
  </si>
  <si>
    <t>24a</t>
  </si>
  <si>
    <t>MPO Name</t>
  </si>
  <si>
    <t>24b</t>
  </si>
  <si>
    <t>MPO Address</t>
  </si>
  <si>
    <t>6100 Southport</t>
  </si>
  <si>
    <t>24c</t>
  </si>
  <si>
    <t>MPO Telephone</t>
  </si>
  <si>
    <t>219-763-6060</t>
  </si>
  <si>
    <t>24d</t>
  </si>
  <si>
    <t>MPO Fax</t>
  </si>
  <si>
    <t>24e</t>
  </si>
  <si>
    <t>MPO email</t>
  </si>
  <si>
    <t>cbradsky@nirpc.org</t>
  </si>
  <si>
    <t>24f</t>
  </si>
  <si>
    <t>MPO Contact</t>
  </si>
  <si>
    <t>Charles Bradsky</t>
  </si>
  <si>
    <t>MPO Recommends Approval?</t>
  </si>
  <si>
    <t>Comments</t>
  </si>
  <si>
    <t>2026 NOFA Review &amp; Checklist</t>
  </si>
  <si>
    <t>Application</t>
  </si>
  <si>
    <t>completed?</t>
  </si>
  <si>
    <r>
      <t xml:space="preserve">Review </t>
    </r>
    <r>
      <rPr>
        <i/>
        <sz val="11"/>
        <color theme="1"/>
        <rFont val="Franklin Gothic Book"/>
        <family val="2"/>
      </rPr>
      <t>Start her</t>
    </r>
    <r>
      <rPr>
        <sz val="11"/>
        <color theme="1"/>
        <rFont val="Franklin Gothic Book"/>
        <family val="2"/>
      </rPr>
      <t xml:space="preserve">e &amp; </t>
    </r>
    <r>
      <rPr>
        <i/>
        <sz val="11"/>
        <color theme="1"/>
        <rFont val="Franklin Gothic Book"/>
        <family val="2"/>
      </rPr>
      <t>Application</t>
    </r>
    <r>
      <rPr>
        <sz val="11"/>
        <color theme="1"/>
        <rFont val="Franklin Gothic Book"/>
        <family val="2"/>
      </rPr>
      <t xml:space="preserve"> worksheets; is there an answer in all blue outlined boxes?</t>
    </r>
  </si>
  <si>
    <t>Supporting Documents</t>
  </si>
  <si>
    <t>Included? (y/n/na)</t>
  </si>
  <si>
    <t xml:space="preserve">The following items are required with all Project Applications.  Please include all items in one pdf document with a table of contents. </t>
  </si>
  <si>
    <t>A cover letter giving an overview of the project (Problem &amp; Need), location, total estimated cost (PE/ ROW/ CN/ CE), desired timeline,and any other pertinent information.  It must be on the sponsor's letterhead and be signed by the highest official.</t>
  </si>
  <si>
    <t>A map of the project area with the project drawn on it.</t>
  </si>
  <si>
    <t>An itimized estimate for CN (and CE) given in CY 2025 dollars (not inflated).</t>
  </si>
  <si>
    <t>Letters of financial support by the LPA (and others if applicable).</t>
  </si>
  <si>
    <t>If this is a bridge or a roadway project; Most recent bridge inspection report (summary is OK) or roadway PAZER rating.</t>
  </si>
  <si>
    <t>If the project involves an intersection or road bordering, owned or maintained by others, a letter of concurrence by that entity.</t>
  </si>
  <si>
    <t>Application Questions Narrative Summary (summary of your application with your justification for scoring on each question).</t>
  </si>
  <si>
    <t>Any supporting maps as given by NIRPC or others, including employment centers radius, EJ, etc</t>
  </si>
  <si>
    <t>Sections of the municipality's Master Plan, if available, highlighting how this project supports that plan.</t>
  </si>
  <si>
    <t>If you are applying for HSIP funding, please include a completed Traffic Safety Asset Management (TSAM) Scoresheet from INDOT (https://www.in.gov/indot/traffic-engineering/traffic-guidance-documents/).</t>
  </si>
  <si>
    <t>Also include the following:</t>
  </si>
  <si>
    <t>Commitment of maintenance of HSIP installation by the LPA</t>
  </si>
  <si>
    <t>Commitment by ERC and one Emergency Director (Fire/Police Chief) to participate in Road Safety Audit sponsored by NIRPC (if already haven't participated in one).</t>
  </si>
  <si>
    <t>If you are applying for CMAQ funding, please include a completed CMAQ Request Form from NIRPC.  This form will have the calulations from the CMAQ Emissions Calculator Toolkit from https://www.fhwa.dot.gov/environment/air_quality/cmaq/toolkit/</t>
  </si>
  <si>
    <t>If you are proposing phasing your project please include:</t>
  </si>
  <si>
    <t>A plan for phasing</t>
  </si>
  <si>
    <t>A proposed schedule for future phases</t>
  </si>
  <si>
    <t>An inflated cost estimate for each future phase</t>
  </si>
  <si>
    <t>d</t>
  </si>
  <si>
    <t>A financial plan for the entire suite</t>
  </si>
  <si>
    <t>The Des # Application form has been filled out as completely as possible</t>
  </si>
  <si>
    <t>If the LPA is submitting more than one project, are the projects ranked according to importance by the LPA?</t>
  </si>
  <si>
    <t>Any other documents(s) that support and strengthen your project's application.</t>
  </si>
  <si>
    <t>All items on this list are in one pdf document with a table of contents.</t>
  </si>
  <si>
    <t>Please upload this workbook and all supporting documents here.  https://rtip.nirpc.org/secure2/xtip_amend_menu.asp?amend_type=CFP</t>
  </si>
  <si>
    <t>If there are any questions please contact Charles Bradsky at NIRPC (219-254-2509; cbradsky@nirpc.org)</t>
  </si>
  <si>
    <r>
      <rPr>
        <b/>
        <sz val="11"/>
        <color rgb="FF00B050"/>
        <rFont val="Franklin Gothic Book"/>
        <family val="2"/>
      </rPr>
      <t>11)</t>
    </r>
    <r>
      <rPr>
        <sz val="11"/>
        <rFont val="Franklin Gothic Book"/>
        <family val="2"/>
      </rPr>
      <t xml:space="preserve"> Input all required information for your project application on the program specific tab and upload this completed application with supporting documents to NIRPC no later than Thursday November 5, 2026</t>
    </r>
    <r>
      <rPr>
        <sz val="11"/>
        <color theme="1"/>
        <rFont val="Franklin Gothic Book"/>
        <family val="2"/>
      </rPr>
      <t xml:space="preserve"> at:</t>
    </r>
  </si>
  <si>
    <t>https://rtip.nirpc.org/secure2/login.asp</t>
  </si>
  <si>
    <r>
      <t xml:space="preserve">Navigate to </t>
    </r>
    <r>
      <rPr>
        <u/>
        <sz val="11"/>
        <rFont val="Franklin Gothic Book"/>
        <family val="2"/>
      </rPr>
      <t>Amend CFP / Create a New Project / 26-99 CFP - Northwestern MPO</t>
    </r>
    <r>
      <rPr>
        <sz val="11"/>
        <rFont val="Franklin Gothic Book"/>
        <family val="2"/>
      </rPr>
      <t xml:space="preserve"> .  Fill out the information and submit it with you supporting douments (including this application).</t>
    </r>
  </si>
  <si>
    <r>
      <rPr>
        <b/>
        <sz val="11"/>
        <color theme="7"/>
        <rFont val="Franklin Gothic Book"/>
        <family val="2"/>
      </rPr>
      <t>13)</t>
    </r>
    <r>
      <rPr>
        <sz val="11"/>
        <color theme="1"/>
        <rFont val="Franklin Gothic Book"/>
        <family val="2"/>
      </rPr>
      <t xml:space="preserve"> Join us for a peer review of all projects on February 2</t>
    </r>
    <r>
      <rPr>
        <vertAlign val="superscript"/>
        <sz val="11"/>
        <color theme="1"/>
        <rFont val="Franklin Gothic Book"/>
        <family val="2"/>
      </rPr>
      <t>nd</t>
    </r>
    <r>
      <rPr>
        <sz val="11"/>
        <color theme="1"/>
        <rFont val="Franklin Gothic Book"/>
        <family val="2"/>
      </rPr>
      <t>, 2027 to support your project application.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</si>
</sst>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quot;$&quot;* #,##0_);_(&quot;$&quot;* \(#,##0\);_(&quot;$&quot;* &quot;-&quot;??_);_(@_)"/>
    <numFmt numFmtId="165" formatCode="0.0%"/>
    <numFmt numFmtId="166" formatCode="[$-F800]dddd\,\ mmmm\ dd\,\ yyyy"/>
    <numFmt numFmtId="167" formatCode="_(&quot;$&quot;* #,##0_);_(&quot;$&quot;* \(#,##0\);_(&quot;$&quot;* &quot;-&quot;?_);_(@_)"/>
    <numFmt numFmtId="168" formatCode="_(&quot;$&quot;* #,##0_);_(&quot;$&quot;* \(#,##0\);_(&quot;$&quot;* &quot;-&quot;???_);_(@_)"/>
    <numFmt numFmtId="169" formatCode="[$-409]d\-mmm\-yy;@"/>
    <numFmt numFmtId="170" formatCode="_(* #,##0_);_(* \(#,##0\);_(* &quot;-&quot;??_);_(@_)"/>
    <numFmt numFmtId="171" formatCode="[&lt;=9999999]###\-####;\(###\)\ ###\-####"/>
  </numFmts>
  <fonts count="83" x14ac:knownFonts="1">
    <font>
      <sz val="12"/>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scheme val="minor"/>
    </font>
    <font>
      <sz val="11"/>
      <color theme="1"/>
      <name val="Franklin Gothic Book"/>
      <family val="2"/>
    </font>
    <font>
      <i/>
      <sz val="11"/>
      <color theme="1"/>
      <name val="Franklin Gothic Book"/>
      <family val="2"/>
    </font>
    <font>
      <b/>
      <sz val="11"/>
      <color theme="0"/>
      <name val="Franklin Gothic Book"/>
      <family val="2"/>
    </font>
    <font>
      <sz val="11"/>
      <color theme="0"/>
      <name val="Franklin Gothic Book"/>
      <family val="2"/>
    </font>
    <font>
      <i/>
      <sz val="10"/>
      <color theme="1"/>
      <name val="Franklin Gothic Book"/>
      <family val="2"/>
    </font>
    <font>
      <b/>
      <sz val="10"/>
      <color theme="0"/>
      <name val="Franklin Gothic Book"/>
      <family val="2"/>
    </font>
    <font>
      <sz val="10"/>
      <color theme="0"/>
      <name val="Franklin Gothic Book"/>
      <family val="2"/>
    </font>
    <font>
      <b/>
      <sz val="11"/>
      <color theme="1"/>
      <name val="Franklin Gothic Book"/>
      <family val="2"/>
    </font>
    <font>
      <b/>
      <i/>
      <sz val="11"/>
      <color theme="1"/>
      <name val="Franklin Gothic Book"/>
      <family val="2"/>
    </font>
    <font>
      <b/>
      <sz val="9"/>
      <color theme="0"/>
      <name val="Franklin Gothic Book"/>
      <family val="2"/>
    </font>
    <font>
      <b/>
      <i/>
      <sz val="10"/>
      <color theme="0"/>
      <name val="Franklin Gothic Book"/>
      <family val="2"/>
    </font>
    <font>
      <sz val="10"/>
      <color theme="1"/>
      <name val="Franklin Gothic Book"/>
      <family val="2"/>
    </font>
    <font>
      <b/>
      <sz val="11"/>
      <color theme="7"/>
      <name val="Franklin Gothic Book"/>
      <family val="2"/>
    </font>
    <font>
      <b/>
      <i/>
      <sz val="10"/>
      <color theme="1"/>
      <name val="Franklin Gothic Book"/>
      <family val="2"/>
    </font>
    <font>
      <i/>
      <sz val="11"/>
      <color rgb="FFFF0000"/>
      <name val="Franklin Gothic Book"/>
      <family val="2"/>
    </font>
    <font>
      <i/>
      <sz val="11"/>
      <color theme="6"/>
      <name val="Franklin Gothic Book"/>
      <family val="2"/>
    </font>
    <font>
      <b/>
      <i/>
      <sz val="20"/>
      <color theme="7"/>
      <name val="Franklin Gothic Book"/>
      <family val="2"/>
    </font>
    <font>
      <b/>
      <sz val="10"/>
      <color theme="1"/>
      <name val="Franklin Gothic Book"/>
      <family val="2"/>
    </font>
    <font>
      <sz val="10"/>
      <color theme="6"/>
      <name val="Franklin Gothic Book"/>
      <family val="2"/>
    </font>
    <font>
      <sz val="12"/>
      <color theme="1"/>
      <name val="Franklin Gothic Book"/>
      <family val="2"/>
    </font>
    <font>
      <i/>
      <sz val="8"/>
      <color theme="1"/>
      <name val="Franklin Gothic Book"/>
      <family val="2"/>
    </font>
    <font>
      <i/>
      <sz val="10"/>
      <color theme="0"/>
      <name val="Franklin Gothic Book"/>
      <family val="2"/>
    </font>
    <font>
      <b/>
      <sz val="12"/>
      <color theme="1"/>
      <name val="Franklin Gothic Book"/>
      <family val="2"/>
    </font>
    <font>
      <b/>
      <sz val="20"/>
      <color theme="1"/>
      <name val="Franklin Gothic Book"/>
      <family val="2"/>
    </font>
    <font>
      <i/>
      <sz val="9"/>
      <color theme="1"/>
      <name val="Franklin Gothic Book"/>
      <family val="2"/>
    </font>
    <font>
      <sz val="10"/>
      <name val="Franklin Gothic Book"/>
      <family val="2"/>
    </font>
    <font>
      <i/>
      <sz val="10"/>
      <name val="Franklin Gothic Book"/>
      <family val="2"/>
    </font>
    <font>
      <b/>
      <sz val="10"/>
      <name val="Franklin Gothic Book"/>
      <family val="2"/>
    </font>
    <font>
      <b/>
      <sz val="18"/>
      <color theme="1"/>
      <name val="Franklin Gothic Book"/>
      <family val="2"/>
    </font>
    <font>
      <b/>
      <sz val="14"/>
      <color theme="1"/>
      <name val="Franklin Gothic Book"/>
      <family val="2"/>
    </font>
    <font>
      <sz val="11"/>
      <color rgb="FF000000"/>
      <name val="Franklin Gothic Book"/>
      <family val="2"/>
    </font>
    <font>
      <u/>
      <sz val="12"/>
      <color theme="10"/>
      <name val="Arial"/>
      <family val="2"/>
      <scheme val="minor"/>
    </font>
    <font>
      <b/>
      <sz val="12"/>
      <name val="Franklin Gothic Book"/>
      <family val="2"/>
    </font>
    <font>
      <sz val="12"/>
      <name val="Franklin Gothic Book"/>
      <family val="2"/>
    </font>
    <font>
      <b/>
      <sz val="10"/>
      <color indexed="10"/>
      <name val="Franklin Gothic Book"/>
      <family val="2"/>
    </font>
    <font>
      <b/>
      <sz val="11"/>
      <color indexed="10"/>
      <name val="Franklin Gothic Book"/>
      <family val="2"/>
    </font>
    <font>
      <sz val="10"/>
      <name val="Arial"/>
      <family val="2"/>
    </font>
    <font>
      <u/>
      <sz val="10"/>
      <color theme="10"/>
      <name val="Franklin Gothic Book"/>
      <family val="2"/>
    </font>
    <font>
      <sz val="8"/>
      <name val="Franklin Gothic Book"/>
      <family val="2"/>
    </font>
    <font>
      <b/>
      <sz val="11"/>
      <name val="Franklin Gothic Book"/>
      <family val="2"/>
    </font>
    <font>
      <sz val="11"/>
      <name val="Franklin Gothic Book"/>
      <family val="2"/>
    </font>
    <font>
      <i/>
      <sz val="11"/>
      <name val="Franklin Gothic Book"/>
      <family val="2"/>
    </font>
    <font>
      <b/>
      <sz val="12"/>
      <color theme="0"/>
      <name val="Franklin Gothic Book"/>
      <family val="2"/>
    </font>
    <font>
      <b/>
      <sz val="11"/>
      <color rgb="FF00B050"/>
      <name val="Franklin Gothic Book"/>
      <family val="2"/>
    </font>
    <font>
      <b/>
      <i/>
      <sz val="10"/>
      <name val="Franklin Gothic Book"/>
      <family val="2"/>
    </font>
    <font>
      <b/>
      <sz val="18"/>
      <name val="Franklin Gothic Book"/>
      <family val="2"/>
    </font>
    <font>
      <b/>
      <sz val="10"/>
      <color rgb="FFFF0000"/>
      <name val="Franklin Gothic Book"/>
      <family val="2"/>
    </font>
    <font>
      <b/>
      <sz val="11"/>
      <color rgb="FF00B0F0"/>
      <name val="Franklin Gothic Book"/>
      <family val="2"/>
    </font>
    <font>
      <sz val="12"/>
      <color theme="0"/>
      <name val="Franklin Gothic Book"/>
      <family val="2"/>
    </font>
    <font>
      <sz val="11"/>
      <color rgb="FFFF0000"/>
      <name val="Arial"/>
      <family val="2"/>
      <scheme val="minor"/>
    </font>
    <font>
      <b/>
      <sz val="8"/>
      <color theme="1"/>
      <name val="Franklin Gothic Book"/>
      <family val="2"/>
    </font>
    <font>
      <sz val="11"/>
      <name val="Arial"/>
      <family val="2"/>
      <scheme val="minor"/>
    </font>
    <font>
      <b/>
      <i/>
      <sz val="40"/>
      <color theme="5"/>
      <name val="Franklin Gothic Demi"/>
      <family val="2"/>
    </font>
    <font>
      <b/>
      <i/>
      <sz val="36"/>
      <color theme="5"/>
      <name val="Franklin Gothic Demi"/>
      <family val="2"/>
    </font>
    <font>
      <b/>
      <sz val="24"/>
      <color theme="1"/>
      <name val="Franklin Gothic Demi"/>
      <family val="2"/>
    </font>
    <font>
      <b/>
      <sz val="36"/>
      <color theme="4"/>
      <name val="Franklin Gothic Demi"/>
      <family val="2"/>
    </font>
    <font>
      <b/>
      <sz val="36"/>
      <color theme="7"/>
      <name val="Franklin Gothic Demi"/>
      <family val="2"/>
    </font>
    <font>
      <b/>
      <sz val="24"/>
      <color theme="7"/>
      <name val="Franklin Gothic Demi"/>
      <family val="2"/>
    </font>
    <font>
      <sz val="8"/>
      <name val="Arial"/>
      <family val="2"/>
      <scheme val="minor"/>
    </font>
    <font>
      <b/>
      <i/>
      <sz val="16"/>
      <color theme="0"/>
      <name val="Franklin Gothic Book"/>
      <family val="2"/>
    </font>
    <font>
      <strike/>
      <sz val="11"/>
      <color rgb="FFFF0000"/>
      <name val="Franklin Gothic Book"/>
      <family val="2"/>
    </font>
    <font>
      <sz val="10"/>
      <color rgb="FFFF0000"/>
      <name val="Franklin Gothic Book"/>
      <family val="2"/>
    </font>
    <font>
      <b/>
      <sz val="14"/>
      <color theme="0"/>
      <name val="Franklin Gothic Book"/>
      <family val="2"/>
    </font>
    <font>
      <b/>
      <strike/>
      <sz val="11"/>
      <color rgb="FFFF0000"/>
      <name val="Franklin Gothic Book"/>
      <family val="2"/>
    </font>
    <font>
      <b/>
      <i/>
      <sz val="11"/>
      <name val="Franklin Gothic Book"/>
      <family val="2"/>
    </font>
    <font>
      <b/>
      <sz val="18"/>
      <color rgb="FF00B050"/>
      <name val="Franklin Gothic Book"/>
      <family val="2"/>
    </font>
    <font>
      <sz val="10"/>
      <color rgb="FF00B050"/>
      <name val="Franklin Gothic Book"/>
      <family val="2"/>
    </font>
    <font>
      <b/>
      <sz val="10"/>
      <color rgb="FF00B050"/>
      <name val="Franklin Gothic Book"/>
      <family val="2"/>
    </font>
    <font>
      <u/>
      <sz val="11"/>
      <color rgb="FF000000"/>
      <name val="Franklin Gothic Book"/>
      <family val="2"/>
    </font>
    <font>
      <u/>
      <sz val="11"/>
      <name val="Franklin Gothic Book"/>
      <family val="2"/>
    </font>
    <font>
      <sz val="11"/>
      <color theme="0"/>
      <name val="Arial"/>
      <family val="2"/>
      <scheme val="minor"/>
    </font>
    <font>
      <b/>
      <sz val="10"/>
      <color theme="1"/>
      <name val="Arial"/>
      <family val="2"/>
      <scheme val="minor"/>
    </font>
    <font>
      <b/>
      <sz val="12"/>
      <color rgb="FF000000"/>
      <name val="Franklin Gothic Book"/>
      <family val="2"/>
    </font>
    <font>
      <b/>
      <i/>
      <sz val="12"/>
      <color rgb="FF000000"/>
      <name val="Franklin Gothic Book"/>
      <family val="2"/>
    </font>
    <font>
      <u/>
      <sz val="11"/>
      <color theme="1"/>
      <name val="Franklin Gothic Book"/>
      <family val="2"/>
    </font>
    <font>
      <i/>
      <sz val="10"/>
      <color rgb="FF000000"/>
      <name val="Franklin Gothic Book"/>
      <family val="2"/>
    </font>
    <font>
      <vertAlign val="superscript"/>
      <sz val="11"/>
      <color theme="1"/>
      <name val="Franklin Gothic Book"/>
      <family val="2"/>
    </font>
  </fonts>
  <fills count="13">
    <fill>
      <patternFill patternType="none"/>
    </fill>
    <fill>
      <patternFill patternType="gray125"/>
    </fill>
    <fill>
      <patternFill patternType="solid">
        <fgColor theme="4"/>
        <bgColor indexed="64"/>
      </patternFill>
    </fill>
    <fill>
      <patternFill patternType="solid">
        <fgColor theme="7"/>
        <bgColor indexed="64"/>
      </patternFill>
    </fill>
    <fill>
      <patternFill patternType="solid">
        <fgColor rgb="FF92D050"/>
        <bgColor indexed="64"/>
      </patternFill>
    </fill>
    <fill>
      <patternFill patternType="solid">
        <fgColor theme="0"/>
        <bgColor indexed="64"/>
      </patternFill>
    </fill>
    <fill>
      <patternFill patternType="lightUp">
        <fgColor theme="0" tint="-0.14996795556505021"/>
        <bgColor indexed="65"/>
      </patternFill>
    </fill>
    <fill>
      <patternFill patternType="lightUp">
        <fgColor theme="0" tint="-0.14996795556505021"/>
        <bgColor auto="1"/>
      </patternFill>
    </fill>
    <fill>
      <patternFill patternType="solid">
        <fgColor theme="5"/>
        <bgColor indexed="64"/>
      </patternFill>
    </fill>
    <fill>
      <patternFill patternType="solid">
        <fgColor theme="6" tint="0.59999389629810485"/>
        <bgColor indexed="64"/>
      </patternFill>
    </fill>
    <fill>
      <patternFill patternType="solid">
        <fgColor indexed="65"/>
        <bgColor theme="0" tint="-0.14993743705557422"/>
      </patternFill>
    </fill>
    <fill>
      <patternFill patternType="solid">
        <fgColor indexed="65"/>
        <bgColor theme="0"/>
      </patternFill>
    </fill>
    <fill>
      <patternFill patternType="solid">
        <fgColor auto="1"/>
        <bgColor theme="0"/>
      </patternFill>
    </fill>
  </fills>
  <borders count="291">
    <border>
      <left/>
      <right/>
      <top/>
      <bottom/>
      <diagonal/>
    </border>
    <border>
      <left style="medium">
        <color theme="7"/>
      </left>
      <right/>
      <top/>
      <bottom/>
      <diagonal/>
    </border>
    <border>
      <left/>
      <right style="medium">
        <color theme="7"/>
      </right>
      <top/>
      <bottom/>
      <diagonal/>
    </border>
    <border>
      <left/>
      <right/>
      <top/>
      <bottom style="thin">
        <color theme="7"/>
      </bottom>
      <diagonal/>
    </border>
    <border>
      <left style="medium">
        <color theme="7"/>
      </left>
      <right/>
      <top/>
      <bottom style="thin">
        <color theme="7"/>
      </bottom>
      <diagonal/>
    </border>
    <border>
      <left/>
      <right/>
      <top style="thin">
        <color theme="7"/>
      </top>
      <bottom style="thin">
        <color theme="7"/>
      </bottom>
      <diagonal/>
    </border>
    <border>
      <left style="medium">
        <color theme="7"/>
      </left>
      <right/>
      <top style="thin">
        <color theme="7"/>
      </top>
      <bottom style="thin">
        <color theme="7"/>
      </bottom>
      <diagonal/>
    </border>
    <border>
      <left/>
      <right/>
      <top style="thin">
        <color theme="7"/>
      </top>
      <bottom/>
      <diagonal/>
    </border>
    <border>
      <left/>
      <right/>
      <top/>
      <bottom style="medium">
        <color theme="7"/>
      </bottom>
      <diagonal/>
    </border>
    <border>
      <left style="medium">
        <color theme="7"/>
      </left>
      <right/>
      <top/>
      <bottom style="medium">
        <color theme="7"/>
      </bottom>
      <diagonal/>
    </border>
    <border>
      <left/>
      <right/>
      <top/>
      <bottom style="thin">
        <color rgb="FF92D050"/>
      </bottom>
      <diagonal/>
    </border>
    <border>
      <left/>
      <right/>
      <top/>
      <bottom style="medium">
        <color rgb="FF92D050"/>
      </bottom>
      <diagonal/>
    </border>
    <border>
      <left/>
      <right/>
      <top style="medium">
        <color rgb="FF92D050"/>
      </top>
      <bottom/>
      <diagonal/>
    </border>
    <border>
      <left/>
      <right/>
      <top style="thin">
        <color theme="7"/>
      </top>
      <bottom style="thick">
        <color theme="7"/>
      </bottom>
      <diagonal/>
    </border>
    <border>
      <left style="medium">
        <color rgb="FFFFC000"/>
      </left>
      <right style="medium">
        <color rgb="FFFFC000"/>
      </right>
      <top style="medium">
        <color rgb="FFFFC000"/>
      </top>
      <bottom style="medium">
        <color rgb="FFFFC000"/>
      </bottom>
      <diagonal/>
    </border>
    <border>
      <left style="medium">
        <color rgb="FFFFC000"/>
      </left>
      <right/>
      <top style="medium">
        <color rgb="FFFFC000"/>
      </top>
      <bottom style="medium">
        <color rgb="FFFFC000"/>
      </bottom>
      <diagonal/>
    </border>
    <border>
      <left/>
      <right/>
      <top style="medium">
        <color rgb="FFFFC000"/>
      </top>
      <bottom style="medium">
        <color rgb="FFFFC000"/>
      </bottom>
      <diagonal/>
    </border>
    <border>
      <left/>
      <right style="medium">
        <color rgb="FFFFC000"/>
      </right>
      <top style="medium">
        <color rgb="FFFFC000"/>
      </top>
      <bottom style="medium">
        <color rgb="FFFFC000"/>
      </bottom>
      <diagonal/>
    </border>
    <border>
      <left/>
      <right style="medium">
        <color rgb="FFFFC000"/>
      </right>
      <top style="medium">
        <color rgb="FFFFC000"/>
      </top>
      <bottom/>
      <diagonal/>
    </border>
    <border>
      <left/>
      <right style="medium">
        <color rgb="FFFFC000"/>
      </right>
      <top/>
      <bottom/>
      <diagonal/>
    </border>
    <border>
      <left style="medium">
        <color rgb="FFFFC000"/>
      </left>
      <right/>
      <top/>
      <bottom style="medium">
        <color rgb="FFFFC000"/>
      </bottom>
      <diagonal/>
    </border>
    <border>
      <left/>
      <right/>
      <top/>
      <bottom style="medium">
        <color rgb="FFFFC000"/>
      </bottom>
      <diagonal/>
    </border>
    <border>
      <left/>
      <right style="medium">
        <color rgb="FFFFC000"/>
      </right>
      <top/>
      <bottom style="medium">
        <color rgb="FFFFC000"/>
      </bottom>
      <diagonal/>
    </border>
    <border>
      <left/>
      <right/>
      <top/>
      <bottom style="thin">
        <color rgb="FF00B050"/>
      </bottom>
      <diagonal/>
    </border>
    <border>
      <left/>
      <right/>
      <top style="thin">
        <color rgb="FF00B050"/>
      </top>
      <bottom/>
      <diagonal/>
    </border>
    <border>
      <left/>
      <right/>
      <top/>
      <bottom style="hair">
        <color rgb="FF00B050"/>
      </bottom>
      <diagonal/>
    </border>
    <border>
      <left/>
      <right/>
      <top style="hair">
        <color rgb="FF00B050"/>
      </top>
      <bottom/>
      <diagonal/>
    </border>
    <border>
      <left/>
      <right/>
      <top style="hair">
        <color theme="7"/>
      </top>
      <bottom/>
      <diagonal/>
    </border>
    <border>
      <left/>
      <right/>
      <top/>
      <bottom style="hair">
        <color theme="7"/>
      </bottom>
      <diagonal/>
    </border>
    <border>
      <left/>
      <right/>
      <top style="thin">
        <color rgb="FF92D050"/>
      </top>
      <bottom style="thin">
        <color rgb="FF92D050"/>
      </bottom>
      <diagonal/>
    </border>
    <border>
      <left/>
      <right/>
      <top style="thin">
        <color rgb="FF92D050"/>
      </top>
      <bottom style="medium">
        <color rgb="FF92D050"/>
      </bottom>
      <diagonal/>
    </border>
    <border>
      <left/>
      <right style="hair">
        <color rgb="FF92D050"/>
      </right>
      <top/>
      <bottom style="thin">
        <color rgb="FF92D050"/>
      </bottom>
      <diagonal/>
    </border>
    <border>
      <left style="hair">
        <color rgb="FF92D050"/>
      </left>
      <right style="hair">
        <color rgb="FF92D050"/>
      </right>
      <top/>
      <bottom style="thin">
        <color rgb="FF92D050"/>
      </bottom>
      <diagonal/>
    </border>
    <border>
      <left style="hair">
        <color rgb="FF92D050"/>
      </left>
      <right/>
      <top/>
      <bottom style="thin">
        <color rgb="FF92D050"/>
      </bottom>
      <diagonal/>
    </border>
    <border>
      <left/>
      <right style="hair">
        <color rgb="FF92D050"/>
      </right>
      <top style="thin">
        <color rgb="FF92D050"/>
      </top>
      <bottom style="thin">
        <color rgb="FF92D050"/>
      </bottom>
      <diagonal/>
    </border>
    <border>
      <left style="hair">
        <color rgb="FF92D050"/>
      </left>
      <right style="hair">
        <color rgb="FF92D050"/>
      </right>
      <top style="thin">
        <color rgb="FF92D050"/>
      </top>
      <bottom style="thin">
        <color rgb="FF92D050"/>
      </bottom>
      <diagonal/>
    </border>
    <border>
      <left style="hair">
        <color rgb="FF92D050"/>
      </left>
      <right/>
      <top style="thin">
        <color rgb="FF92D050"/>
      </top>
      <bottom style="thin">
        <color rgb="FF92D050"/>
      </bottom>
      <diagonal/>
    </border>
    <border>
      <left style="hair">
        <color rgb="FF92D050"/>
      </left>
      <right style="hair">
        <color rgb="FF92D050"/>
      </right>
      <top style="thin">
        <color rgb="FF92D050"/>
      </top>
      <bottom style="medium">
        <color rgb="FF92D050"/>
      </bottom>
      <diagonal/>
    </border>
    <border>
      <left style="hair">
        <color rgb="FF92D050"/>
      </left>
      <right/>
      <top style="thin">
        <color rgb="FF92D050"/>
      </top>
      <bottom style="medium">
        <color rgb="FF92D050"/>
      </bottom>
      <diagonal/>
    </border>
    <border>
      <left/>
      <right/>
      <top style="medium">
        <color rgb="FF92D050"/>
      </top>
      <bottom style="medium">
        <color rgb="FF92D050"/>
      </bottom>
      <diagonal/>
    </border>
    <border>
      <left/>
      <right style="hair">
        <color rgb="FF92D050"/>
      </right>
      <top style="medium">
        <color rgb="FF92D050"/>
      </top>
      <bottom style="thin">
        <color rgb="FF92D050"/>
      </bottom>
      <diagonal/>
    </border>
    <border>
      <left style="hair">
        <color rgb="FF92D050"/>
      </left>
      <right style="hair">
        <color rgb="FF92D050"/>
      </right>
      <top style="medium">
        <color rgb="FF92D050"/>
      </top>
      <bottom style="thin">
        <color rgb="FF92D050"/>
      </bottom>
      <diagonal/>
    </border>
    <border>
      <left style="hair">
        <color rgb="FF92D050"/>
      </left>
      <right/>
      <top style="medium">
        <color rgb="FF92D050"/>
      </top>
      <bottom style="thin">
        <color rgb="FF92D050"/>
      </bottom>
      <diagonal/>
    </border>
    <border>
      <left style="hair">
        <color rgb="FF92D050"/>
      </left>
      <right/>
      <top style="medium">
        <color rgb="FF92D050"/>
      </top>
      <bottom/>
      <diagonal/>
    </border>
    <border>
      <left/>
      <right style="hair">
        <color rgb="FF92D050"/>
      </right>
      <top/>
      <bottom/>
      <diagonal/>
    </border>
    <border>
      <left style="hair">
        <color rgb="FF92D050"/>
      </left>
      <right style="hair">
        <color rgb="FF92D050"/>
      </right>
      <top/>
      <bottom/>
      <diagonal/>
    </border>
    <border>
      <left style="hair">
        <color rgb="FF92D050"/>
      </left>
      <right/>
      <top/>
      <bottom/>
      <diagonal/>
    </border>
    <border>
      <left style="hair">
        <color rgb="FF92D050"/>
      </left>
      <right style="hair">
        <color rgb="FF92D050"/>
      </right>
      <top/>
      <bottom style="medium">
        <color rgb="FF92D050"/>
      </bottom>
      <diagonal/>
    </border>
    <border>
      <left style="hair">
        <color rgb="FF92D050"/>
      </left>
      <right/>
      <top/>
      <bottom style="medium">
        <color rgb="FF92D050"/>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top style="medium">
        <color rgb="FF92D050"/>
      </top>
      <bottom style="thin">
        <color rgb="FF92D050"/>
      </bottom>
      <diagonal/>
    </border>
    <border>
      <left style="hair">
        <color rgb="FF92D050"/>
      </left>
      <right style="hair">
        <color rgb="FF92D050"/>
      </right>
      <top style="thin">
        <color rgb="FF92D050"/>
      </top>
      <bottom/>
      <diagonal/>
    </border>
    <border>
      <left style="hair">
        <color rgb="FF92D050"/>
      </left>
      <right/>
      <top style="thin">
        <color rgb="FF92D050"/>
      </top>
      <bottom/>
      <diagonal/>
    </border>
    <border>
      <left style="medium">
        <color theme="7"/>
      </left>
      <right/>
      <top style="thin">
        <color theme="7"/>
      </top>
      <bottom/>
      <diagonal/>
    </border>
    <border>
      <left/>
      <right/>
      <top/>
      <bottom style="thick">
        <color rgb="FF92D050"/>
      </bottom>
      <diagonal/>
    </border>
    <border>
      <left/>
      <right style="hair">
        <color rgb="FF92D050"/>
      </right>
      <top style="thin">
        <color rgb="FF92D050"/>
      </top>
      <bottom style="thick">
        <color rgb="FF92D050"/>
      </bottom>
      <diagonal/>
    </border>
    <border>
      <left style="hair">
        <color rgb="FF92D050"/>
      </left>
      <right style="hair">
        <color rgb="FF92D050"/>
      </right>
      <top style="thin">
        <color rgb="FF92D050"/>
      </top>
      <bottom style="thick">
        <color rgb="FF92D050"/>
      </bottom>
      <diagonal/>
    </border>
    <border>
      <left style="hair">
        <color rgb="FF92D050"/>
      </left>
      <right style="hair">
        <color rgb="FF92D050"/>
      </right>
      <top/>
      <bottom style="thick">
        <color rgb="FF92D050"/>
      </bottom>
      <diagonal/>
    </border>
    <border>
      <left style="hair">
        <color rgb="FF92D050"/>
      </left>
      <right/>
      <top style="thin">
        <color rgb="FF92D050"/>
      </top>
      <bottom style="thick">
        <color rgb="FF92D050"/>
      </bottom>
      <diagonal/>
    </border>
    <border>
      <left/>
      <right style="hair">
        <color rgb="FF92D050"/>
      </right>
      <top style="thick">
        <color rgb="FF92D050"/>
      </top>
      <bottom style="thin">
        <color rgb="FF92D050"/>
      </bottom>
      <diagonal/>
    </border>
    <border>
      <left style="hair">
        <color rgb="FF92D050"/>
      </left>
      <right style="hair">
        <color rgb="FF92D050"/>
      </right>
      <top style="thick">
        <color rgb="FF92D050"/>
      </top>
      <bottom style="thin">
        <color rgb="FF92D050"/>
      </bottom>
      <diagonal/>
    </border>
    <border>
      <left style="hair">
        <color rgb="FF92D050"/>
      </left>
      <right style="hair">
        <color rgb="FF92D050"/>
      </right>
      <top style="thick">
        <color rgb="FF92D050"/>
      </top>
      <bottom/>
      <diagonal/>
    </border>
    <border>
      <left style="hair">
        <color rgb="FF92D050"/>
      </left>
      <right/>
      <top style="thick">
        <color rgb="FF92D050"/>
      </top>
      <bottom style="thin">
        <color rgb="FF92D050"/>
      </bottom>
      <diagonal/>
    </border>
    <border>
      <left/>
      <right/>
      <top style="thin">
        <color rgb="FF92D050"/>
      </top>
      <bottom style="thick">
        <color rgb="FF92D050"/>
      </bottom>
      <diagonal/>
    </border>
    <border>
      <left/>
      <right/>
      <top style="thick">
        <color rgb="FF92D050"/>
      </top>
      <bottom/>
      <diagonal/>
    </border>
    <border>
      <left/>
      <right style="hair">
        <color rgb="FF92D050"/>
      </right>
      <top style="thick">
        <color rgb="FF92D050"/>
      </top>
      <bottom/>
      <diagonal/>
    </border>
    <border>
      <left style="hair">
        <color rgb="FF92D050"/>
      </left>
      <right/>
      <top style="thick">
        <color rgb="FF92D050"/>
      </top>
      <bottom/>
      <diagonal/>
    </border>
    <border>
      <left/>
      <right style="hair">
        <color rgb="FF92D050"/>
      </right>
      <top/>
      <bottom style="thick">
        <color rgb="FF92D050"/>
      </bottom>
      <diagonal/>
    </border>
    <border>
      <left style="hair">
        <color rgb="FF92D050"/>
      </left>
      <right/>
      <top/>
      <bottom style="thick">
        <color rgb="FF92D050"/>
      </bottom>
      <diagonal/>
    </border>
    <border>
      <left style="hair">
        <color rgb="FF92D050"/>
      </left>
      <right style="thin">
        <color rgb="FF92D050"/>
      </right>
      <top style="thin">
        <color rgb="FF92D050"/>
      </top>
      <bottom style="medium">
        <color rgb="FF92D050"/>
      </bottom>
      <diagonal/>
    </border>
    <border>
      <left/>
      <right style="medium">
        <color rgb="FFFFC000"/>
      </right>
      <top/>
      <bottom style="thin">
        <color rgb="FF92D050"/>
      </bottom>
      <diagonal/>
    </border>
    <border>
      <left style="medium">
        <color rgb="FFFFC000"/>
      </left>
      <right style="medium">
        <color rgb="FFFFC000"/>
      </right>
      <top style="medium">
        <color rgb="FFFFC000"/>
      </top>
      <bottom/>
      <diagonal/>
    </border>
    <border>
      <left/>
      <right style="medium">
        <color rgb="FFFFC000"/>
      </right>
      <top style="thin">
        <color rgb="FF92D050"/>
      </top>
      <bottom style="thin">
        <color rgb="FF92D050"/>
      </bottom>
      <diagonal/>
    </border>
    <border>
      <left style="medium">
        <color rgb="FFFFC000"/>
      </left>
      <right/>
      <top/>
      <bottom style="thin">
        <color rgb="FF92D050"/>
      </bottom>
      <diagonal/>
    </border>
    <border>
      <left style="medium">
        <color rgb="FFFFC000"/>
      </left>
      <right/>
      <top style="thin">
        <color rgb="FF92D050"/>
      </top>
      <bottom style="thin">
        <color rgb="FF92D050"/>
      </bottom>
      <diagonal/>
    </border>
    <border>
      <left/>
      <right style="medium">
        <color rgb="FFFFC000"/>
      </right>
      <top style="thin">
        <color theme="7"/>
      </top>
      <bottom style="thin">
        <color theme="7"/>
      </bottom>
      <diagonal/>
    </border>
    <border>
      <left style="medium">
        <color rgb="FF00B0F0"/>
      </left>
      <right style="medium">
        <color rgb="FF00B0F0"/>
      </right>
      <top style="medium">
        <color rgb="FF00B0F0"/>
      </top>
      <bottom style="medium">
        <color rgb="FF00B0F0"/>
      </bottom>
      <diagonal/>
    </border>
    <border>
      <left style="medium">
        <color rgb="FF00B0F0"/>
      </left>
      <right/>
      <top style="medium">
        <color rgb="FF00B0F0"/>
      </top>
      <bottom style="medium">
        <color rgb="FF00B0F0"/>
      </bottom>
      <diagonal/>
    </border>
    <border>
      <left/>
      <right/>
      <top style="medium">
        <color rgb="FF00B0F0"/>
      </top>
      <bottom style="medium">
        <color rgb="FF00B0F0"/>
      </bottom>
      <diagonal/>
    </border>
    <border>
      <left/>
      <right style="medium">
        <color rgb="FF00B0F0"/>
      </right>
      <top style="medium">
        <color rgb="FF00B0F0"/>
      </top>
      <bottom style="medium">
        <color rgb="FF00B0F0"/>
      </bottom>
      <diagonal/>
    </border>
    <border>
      <left style="medium">
        <color rgb="FFFFC000"/>
      </left>
      <right style="medium">
        <color rgb="FFFFC000"/>
      </right>
      <top/>
      <bottom style="medium">
        <color rgb="FFFFC000"/>
      </bottom>
      <diagonal/>
    </border>
    <border>
      <left style="medium">
        <color rgb="FFFFC000"/>
      </left>
      <right style="medium">
        <color rgb="FFFFC000"/>
      </right>
      <top/>
      <bottom/>
      <diagonal/>
    </border>
    <border>
      <left/>
      <right/>
      <top style="medium">
        <color rgb="FF00B0F0"/>
      </top>
      <bottom style="medium">
        <color rgb="FFFFC000"/>
      </bottom>
      <diagonal/>
    </border>
    <border>
      <left/>
      <right/>
      <top style="medium">
        <color rgb="FFFFC000"/>
      </top>
      <bottom style="hair">
        <color theme="7"/>
      </bottom>
      <diagonal/>
    </border>
    <border>
      <left style="medium">
        <color rgb="FF00B0F0"/>
      </left>
      <right/>
      <top style="medium">
        <color rgb="FF00B0F0"/>
      </top>
      <bottom/>
      <diagonal/>
    </border>
    <border>
      <left/>
      <right/>
      <top style="medium">
        <color rgb="FF00B0F0"/>
      </top>
      <bottom/>
      <diagonal/>
    </border>
    <border>
      <left/>
      <right style="medium">
        <color rgb="FF00B0F0"/>
      </right>
      <top style="medium">
        <color rgb="FF00B0F0"/>
      </top>
      <bottom/>
      <diagonal/>
    </border>
    <border>
      <left/>
      <right/>
      <top/>
      <bottom style="medium">
        <color rgb="FF00B0F0"/>
      </bottom>
      <diagonal/>
    </border>
    <border>
      <left/>
      <right style="medium">
        <color rgb="FF00B0F0"/>
      </right>
      <top/>
      <bottom/>
      <diagonal/>
    </border>
    <border>
      <left style="medium">
        <color rgb="FF00B0F0"/>
      </left>
      <right/>
      <top/>
      <bottom/>
      <diagonal/>
    </border>
    <border>
      <left style="medium">
        <color rgb="FF00B0F0"/>
      </left>
      <right/>
      <top/>
      <bottom style="medium">
        <color rgb="FF00B0F0"/>
      </bottom>
      <diagonal/>
    </border>
    <border>
      <left style="medium">
        <color rgb="FFFFC000"/>
      </left>
      <right/>
      <top style="medium">
        <color rgb="FFFFC000"/>
      </top>
      <bottom style="medium">
        <color rgb="FF92D050"/>
      </bottom>
      <diagonal/>
    </border>
    <border>
      <left/>
      <right style="medium">
        <color rgb="FFFFC000"/>
      </right>
      <top style="medium">
        <color rgb="FFFFC000"/>
      </top>
      <bottom style="medium">
        <color rgb="FF92D050"/>
      </bottom>
      <diagonal/>
    </border>
    <border>
      <left/>
      <right style="medium">
        <color rgb="FFFFC000"/>
      </right>
      <top style="medium">
        <color rgb="FF92D050"/>
      </top>
      <bottom/>
      <diagonal/>
    </border>
    <border>
      <left style="medium">
        <color rgb="FFFFC000"/>
      </left>
      <right/>
      <top style="medium">
        <color rgb="FF92D050"/>
      </top>
      <bottom style="medium">
        <color rgb="FFFFC000"/>
      </bottom>
      <diagonal/>
    </border>
    <border>
      <left/>
      <right/>
      <top style="medium">
        <color rgb="FF92D050"/>
      </top>
      <bottom style="medium">
        <color rgb="FFFFC000"/>
      </bottom>
      <diagonal/>
    </border>
    <border>
      <left/>
      <right style="medium">
        <color rgb="FFFFC000"/>
      </right>
      <top style="medium">
        <color rgb="FF92D050"/>
      </top>
      <bottom style="medium">
        <color rgb="FFFFC000"/>
      </bottom>
      <diagonal/>
    </border>
    <border>
      <left/>
      <right/>
      <top style="medium">
        <color rgb="FFFFC000"/>
      </top>
      <bottom style="medium">
        <color rgb="FF92D050"/>
      </bottom>
      <diagonal/>
    </border>
    <border>
      <left/>
      <right style="medium">
        <color rgb="FFFFC000"/>
      </right>
      <top style="medium">
        <color rgb="FF92D050"/>
      </top>
      <bottom style="thin">
        <color rgb="FF92D050"/>
      </bottom>
      <diagonal/>
    </border>
    <border>
      <left/>
      <right style="medium">
        <color rgb="FFFFC000"/>
      </right>
      <top style="thin">
        <color rgb="FF92D050"/>
      </top>
      <bottom style="medium">
        <color rgb="FF92D050"/>
      </bottom>
      <diagonal/>
    </border>
    <border>
      <left/>
      <right style="medium">
        <color rgb="FF00B0F0"/>
      </right>
      <top/>
      <bottom style="medium">
        <color rgb="FF00B0F0"/>
      </bottom>
      <diagonal/>
    </border>
    <border>
      <left/>
      <right style="medium">
        <color rgb="FF00B0F0"/>
      </right>
      <top/>
      <bottom style="thin">
        <color rgb="FF00B050"/>
      </bottom>
      <diagonal/>
    </border>
    <border>
      <left style="medium">
        <color rgb="FF00B0F0"/>
      </left>
      <right style="medium">
        <color rgb="FF00B0F0"/>
      </right>
      <top style="medium">
        <color rgb="FF00B0F0"/>
      </top>
      <bottom/>
      <diagonal/>
    </border>
    <border>
      <left/>
      <right/>
      <top style="thin">
        <color rgb="FF00B050"/>
      </top>
      <bottom style="thin">
        <color rgb="FF00B050"/>
      </bottom>
      <diagonal/>
    </border>
    <border>
      <left/>
      <right style="thin">
        <color rgb="FF00B050"/>
      </right>
      <top style="thin">
        <color rgb="FF00B050"/>
      </top>
      <bottom style="thin">
        <color rgb="FF00B050"/>
      </bottom>
      <diagonal/>
    </border>
    <border>
      <left style="thin">
        <color rgb="FF00B050"/>
      </left>
      <right style="thin">
        <color rgb="FF00B050"/>
      </right>
      <top style="thin">
        <color rgb="FF00B050"/>
      </top>
      <bottom style="thin">
        <color rgb="FF00B050"/>
      </bottom>
      <diagonal/>
    </border>
    <border>
      <left style="medium">
        <color rgb="FF00B0F0"/>
      </left>
      <right style="medium">
        <color rgb="FF00B0F0"/>
      </right>
      <top/>
      <bottom/>
      <diagonal/>
    </border>
    <border>
      <left style="medium">
        <color rgb="FF00B0F0"/>
      </left>
      <right style="medium">
        <color rgb="FF00B0F0"/>
      </right>
      <top/>
      <bottom style="medium">
        <color rgb="FF00B0F0"/>
      </bottom>
      <diagonal/>
    </border>
    <border>
      <left style="medium">
        <color rgb="FF00B0F0"/>
      </left>
      <right style="medium">
        <color rgb="FFFFC000"/>
      </right>
      <top style="medium">
        <color rgb="FFFFC000"/>
      </top>
      <bottom/>
      <diagonal/>
    </border>
    <border>
      <left style="medium">
        <color rgb="FF00B0F0"/>
      </left>
      <right style="medium">
        <color rgb="FFFFC000"/>
      </right>
      <top/>
      <bottom/>
      <diagonal/>
    </border>
    <border>
      <left style="medium">
        <color rgb="FF00B0F0"/>
      </left>
      <right style="medium">
        <color rgb="FFFFC000"/>
      </right>
      <top/>
      <bottom style="medium">
        <color rgb="FFFFC000"/>
      </bottom>
      <diagonal/>
    </border>
    <border>
      <left/>
      <right style="medium">
        <color rgb="FF00B0F0"/>
      </right>
      <top style="thin">
        <color rgb="FF00B050"/>
      </top>
      <bottom style="thin">
        <color rgb="FF00B050"/>
      </bottom>
      <diagonal/>
    </border>
    <border>
      <left style="medium">
        <color rgb="FFFFC000"/>
      </left>
      <right/>
      <top style="medium">
        <color rgb="FF00B0F0"/>
      </top>
      <bottom style="medium">
        <color rgb="FFFFC000"/>
      </bottom>
      <diagonal/>
    </border>
    <border>
      <left/>
      <right style="medium">
        <color rgb="FFFFC000"/>
      </right>
      <top style="medium">
        <color rgb="FF00B0F0"/>
      </top>
      <bottom style="medium">
        <color rgb="FFFFC000"/>
      </bottom>
      <diagonal/>
    </border>
    <border>
      <left style="medium">
        <color rgb="FF00B0F0"/>
      </left>
      <right/>
      <top style="medium">
        <color rgb="FFFFC000"/>
      </top>
      <bottom style="medium">
        <color rgb="FFFFC000"/>
      </bottom>
      <diagonal/>
    </border>
    <border>
      <left style="medium">
        <color rgb="FF00B0F0"/>
      </left>
      <right/>
      <top style="thin">
        <color rgb="FF00B050"/>
      </top>
      <bottom style="thin">
        <color rgb="FF00B050"/>
      </bottom>
      <diagonal/>
    </border>
    <border>
      <left style="medium">
        <color rgb="FF00B0F0"/>
      </left>
      <right/>
      <top/>
      <bottom style="thin">
        <color rgb="FF00B0F0"/>
      </bottom>
      <diagonal/>
    </border>
    <border>
      <left/>
      <right/>
      <top/>
      <bottom style="thin">
        <color rgb="FF00B0F0"/>
      </bottom>
      <diagonal/>
    </border>
    <border>
      <left style="medium">
        <color rgb="FF00B0F0"/>
      </left>
      <right/>
      <top style="thin">
        <color rgb="FF00B0F0"/>
      </top>
      <bottom style="medium">
        <color rgb="FF00B0F0"/>
      </bottom>
      <diagonal/>
    </border>
    <border>
      <left/>
      <right/>
      <top style="thin">
        <color rgb="FF00B0F0"/>
      </top>
      <bottom style="medium">
        <color rgb="FF00B0F0"/>
      </bottom>
      <diagonal/>
    </border>
    <border>
      <left/>
      <right/>
      <top style="thin">
        <color rgb="FF00B0F0"/>
      </top>
      <bottom/>
      <diagonal/>
    </border>
    <border>
      <left/>
      <right style="medium">
        <color rgb="FF00B0F0"/>
      </right>
      <top/>
      <bottom style="thin">
        <color rgb="FF00B0F0"/>
      </bottom>
      <diagonal/>
    </border>
    <border>
      <left/>
      <right style="medium">
        <color rgb="FF00B0F0"/>
      </right>
      <top style="thin">
        <color rgb="FF00B0F0"/>
      </top>
      <bottom/>
      <diagonal/>
    </border>
    <border>
      <left style="medium">
        <color rgb="FF00B0F0"/>
      </left>
      <right/>
      <top style="medium">
        <color rgb="FF00B0F0"/>
      </top>
      <bottom style="thin">
        <color rgb="FF00B0F0"/>
      </bottom>
      <diagonal/>
    </border>
    <border>
      <left/>
      <right/>
      <top style="medium">
        <color rgb="FF00B0F0"/>
      </top>
      <bottom style="thin">
        <color rgb="FF00B0F0"/>
      </bottom>
      <diagonal/>
    </border>
    <border>
      <left/>
      <right style="medium">
        <color rgb="FF00B0F0"/>
      </right>
      <top style="medium">
        <color rgb="FF00B0F0"/>
      </top>
      <bottom style="thin">
        <color rgb="FF00B0F0"/>
      </bottom>
      <diagonal/>
    </border>
    <border>
      <left style="medium">
        <color rgb="FF00B0F0"/>
      </left>
      <right/>
      <top style="thin">
        <color rgb="FF00B0F0"/>
      </top>
      <bottom style="thin">
        <color rgb="FF00B0F0"/>
      </bottom>
      <diagonal/>
    </border>
    <border>
      <left/>
      <right/>
      <top style="thin">
        <color rgb="FF00B0F0"/>
      </top>
      <bottom style="thin">
        <color rgb="FF00B0F0"/>
      </bottom>
      <diagonal/>
    </border>
    <border>
      <left/>
      <right style="medium">
        <color rgb="FF00B0F0"/>
      </right>
      <top style="thin">
        <color rgb="FF00B0F0"/>
      </top>
      <bottom style="thin">
        <color rgb="FF00B0F0"/>
      </bottom>
      <diagonal/>
    </border>
    <border>
      <left style="medium">
        <color rgb="FF00B0F0"/>
      </left>
      <right/>
      <top style="thin">
        <color rgb="FF00B0F0"/>
      </top>
      <bottom/>
      <diagonal/>
    </border>
    <border>
      <left style="medium">
        <color rgb="FF00B0F0"/>
      </left>
      <right style="medium">
        <color rgb="FF00B0F0"/>
      </right>
      <top style="thin">
        <color rgb="FF00B0F0"/>
      </top>
      <bottom style="thin">
        <color rgb="FF00B0F0"/>
      </bottom>
      <diagonal/>
    </border>
    <border>
      <left style="thin">
        <color rgb="FF00B0F0"/>
      </left>
      <right style="thin">
        <color rgb="FF00B0F0"/>
      </right>
      <top style="medium">
        <color rgb="FF00B0F0"/>
      </top>
      <bottom style="thin">
        <color rgb="FF00B0F0"/>
      </bottom>
      <diagonal/>
    </border>
    <border>
      <left style="thin">
        <color rgb="FF00B0F0"/>
      </left>
      <right/>
      <top style="thin">
        <color rgb="FF00B0F0"/>
      </top>
      <bottom style="thin">
        <color rgb="FF00B0F0"/>
      </bottom>
      <diagonal/>
    </border>
    <border>
      <left style="thin">
        <color rgb="FF00B0F0"/>
      </left>
      <right style="thin">
        <color rgb="FF00B0F0"/>
      </right>
      <top style="thin">
        <color rgb="FF00B0F0"/>
      </top>
      <bottom style="medium">
        <color rgb="FF00B0F0"/>
      </bottom>
      <diagonal/>
    </border>
    <border>
      <left/>
      <right style="medium">
        <color rgb="FF00B0F0"/>
      </right>
      <top style="thin">
        <color rgb="FF00B0F0"/>
      </top>
      <bottom style="medium">
        <color rgb="FF00B0F0"/>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auto="1"/>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auto="1"/>
      </left>
      <right style="thin">
        <color auto="1"/>
      </right>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rgb="FF92D050"/>
      </left>
      <right style="hair">
        <color rgb="FF92D050"/>
      </right>
      <top style="medium">
        <color rgb="FF92D050"/>
      </top>
      <bottom/>
      <diagonal/>
    </border>
    <border>
      <left style="medium">
        <color rgb="FF00B0F0"/>
      </left>
      <right style="medium">
        <color rgb="FF00B0F0"/>
      </right>
      <top/>
      <bottom style="thin">
        <color rgb="FF00B0F0"/>
      </bottom>
      <diagonal/>
    </border>
    <border>
      <left style="medium">
        <color rgb="FF00B0F0"/>
      </left>
      <right style="medium">
        <color rgb="FF00B0F0"/>
      </right>
      <top style="thin">
        <color rgb="FF00B0F0"/>
      </top>
      <bottom/>
      <diagonal/>
    </border>
    <border>
      <left style="thin">
        <color rgb="FF00B0F0"/>
      </left>
      <right/>
      <top/>
      <bottom style="thin">
        <color rgb="FF00B0F0"/>
      </bottom>
      <diagonal/>
    </border>
    <border>
      <left style="thin">
        <color rgb="FF00B050"/>
      </left>
      <right/>
      <top style="thin">
        <color rgb="FF00B050"/>
      </top>
      <bottom/>
      <diagonal/>
    </border>
    <border>
      <left/>
      <right style="medium">
        <color rgb="FF00B0F0"/>
      </right>
      <top style="thin">
        <color rgb="FF00B050"/>
      </top>
      <bottom/>
      <diagonal/>
    </border>
    <border>
      <left style="thin">
        <color rgb="FF00B050"/>
      </left>
      <right/>
      <top/>
      <bottom style="thin">
        <color rgb="FF00B050"/>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auto="1"/>
      </left>
      <right style="medium">
        <color auto="1"/>
      </right>
      <top style="medium">
        <color rgb="FF00B0F0"/>
      </top>
      <bottom style="hair">
        <color auto="1"/>
      </bottom>
      <diagonal/>
    </border>
    <border>
      <left style="thin">
        <color auto="1"/>
      </left>
      <right style="medium">
        <color auto="1"/>
      </right>
      <top style="hair">
        <color auto="1"/>
      </top>
      <bottom style="medium">
        <color rgb="FF00B0F0"/>
      </bottom>
      <diagonal/>
    </border>
    <border>
      <left style="thin">
        <color indexed="64"/>
      </left>
      <right/>
      <top style="hair">
        <color indexed="64"/>
      </top>
      <bottom style="medium">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medium">
        <color indexed="64"/>
      </top>
      <bottom/>
      <diagonal/>
    </border>
    <border>
      <left style="thin">
        <color auto="1"/>
      </left>
      <right/>
      <top/>
      <bottom/>
      <diagonal/>
    </border>
    <border>
      <left style="thin">
        <color auto="1"/>
      </left>
      <right style="medium">
        <color auto="1"/>
      </right>
      <top style="medium">
        <color rgb="FF00B0F0"/>
      </top>
      <bottom style="medium">
        <color rgb="FF00B0F0"/>
      </bottom>
      <diagonal/>
    </border>
    <border>
      <left style="thin">
        <color indexed="64"/>
      </left>
      <right/>
      <top/>
      <bottom style="medium">
        <color indexed="64"/>
      </bottom>
      <diagonal/>
    </border>
    <border>
      <left style="thin">
        <color rgb="FF92D050"/>
      </left>
      <right style="hair">
        <color rgb="FF92D050"/>
      </right>
      <top/>
      <bottom style="medium">
        <color rgb="FF92D050"/>
      </bottom>
      <diagonal/>
    </border>
    <border>
      <left/>
      <right style="hair">
        <color rgb="FF92D050"/>
      </right>
      <top style="medium">
        <color rgb="FF92D050"/>
      </top>
      <bottom/>
      <diagonal/>
    </border>
    <border>
      <left style="medium">
        <color rgb="FF00B0F0"/>
      </left>
      <right style="medium">
        <color rgb="FF00B0F0"/>
      </right>
      <top style="thin">
        <color rgb="FF00B0F0"/>
      </top>
      <bottom style="medium">
        <color rgb="FF00B0F0"/>
      </bottom>
      <diagonal/>
    </border>
    <border>
      <left/>
      <right style="medium">
        <color rgb="FF00B0F0"/>
      </right>
      <top/>
      <bottom style="thin">
        <color theme="7"/>
      </bottom>
      <diagonal/>
    </border>
    <border>
      <left/>
      <right style="hair">
        <color theme="7"/>
      </right>
      <top/>
      <bottom/>
      <diagonal/>
    </border>
    <border>
      <left style="hair">
        <color theme="7"/>
      </left>
      <right style="hair">
        <color theme="7"/>
      </right>
      <top/>
      <bottom/>
      <diagonal/>
    </border>
    <border>
      <left style="hair">
        <color theme="7"/>
      </left>
      <right/>
      <top/>
      <bottom/>
      <diagonal/>
    </border>
    <border>
      <left style="hair">
        <color theme="7"/>
      </left>
      <right style="medium">
        <color theme="7"/>
      </right>
      <top/>
      <bottom/>
      <diagonal/>
    </border>
    <border>
      <left style="hair">
        <color theme="7"/>
      </left>
      <right style="hair">
        <color theme="7"/>
      </right>
      <top/>
      <bottom style="medium">
        <color theme="7"/>
      </bottom>
      <diagonal/>
    </border>
    <border>
      <left style="hair">
        <color theme="7"/>
      </left>
      <right/>
      <top/>
      <bottom style="medium">
        <color theme="7"/>
      </bottom>
      <diagonal/>
    </border>
    <border>
      <left/>
      <right style="hair">
        <color theme="7"/>
      </right>
      <top/>
      <bottom style="medium">
        <color theme="7"/>
      </bottom>
      <diagonal/>
    </border>
    <border>
      <left style="hair">
        <color theme="7"/>
      </left>
      <right style="hair">
        <color theme="7"/>
      </right>
      <top style="thin">
        <color theme="7"/>
      </top>
      <bottom style="medium">
        <color theme="7"/>
      </bottom>
      <diagonal/>
    </border>
    <border>
      <left style="hair">
        <color theme="7"/>
      </left>
      <right style="medium">
        <color theme="7"/>
      </right>
      <top style="thin">
        <color theme="7"/>
      </top>
      <bottom style="medium">
        <color theme="7"/>
      </bottom>
      <diagonal/>
    </border>
    <border>
      <left style="hair">
        <color rgb="FF00B050"/>
      </left>
      <right style="hair">
        <color rgb="FF00B050"/>
      </right>
      <top/>
      <bottom style="medium">
        <color theme="7"/>
      </bottom>
      <diagonal/>
    </border>
    <border>
      <left style="hair">
        <color rgb="FF00B050"/>
      </left>
      <right style="hair">
        <color rgb="FF00B050"/>
      </right>
      <top style="thin">
        <color theme="7"/>
      </top>
      <bottom style="medium">
        <color theme="7"/>
      </bottom>
      <diagonal/>
    </border>
    <border>
      <left style="hair">
        <color rgb="FF00B050"/>
      </left>
      <right style="medium">
        <color rgb="FF00B050"/>
      </right>
      <top style="thin">
        <color theme="7"/>
      </top>
      <bottom style="medium">
        <color theme="7"/>
      </bottom>
      <diagonal/>
    </border>
    <border>
      <left style="hair">
        <color theme="7"/>
      </left>
      <right style="hair">
        <color theme="7"/>
      </right>
      <top/>
      <bottom style="thin">
        <color theme="7"/>
      </bottom>
      <diagonal/>
    </border>
    <border>
      <left style="hair">
        <color theme="7"/>
      </left>
      <right/>
      <top style="medium">
        <color theme="7"/>
      </top>
      <bottom style="thin">
        <color theme="7"/>
      </bottom>
      <diagonal/>
    </border>
    <border>
      <left/>
      <right style="hair">
        <color theme="7"/>
      </right>
      <top style="medium">
        <color theme="7"/>
      </top>
      <bottom style="thin">
        <color theme="7"/>
      </bottom>
      <diagonal/>
    </border>
    <border>
      <left style="hair">
        <color theme="7"/>
      </left>
      <right style="medium">
        <color theme="7"/>
      </right>
      <top/>
      <bottom style="thin">
        <color theme="7"/>
      </bottom>
      <diagonal/>
    </border>
    <border>
      <left style="hair">
        <color rgb="FF00B050"/>
      </left>
      <right style="hair">
        <color rgb="FF00B050"/>
      </right>
      <top style="medium">
        <color theme="7"/>
      </top>
      <bottom style="thin">
        <color rgb="FF00B050"/>
      </bottom>
      <diagonal/>
    </border>
    <border>
      <left style="hair">
        <color rgb="FF00B050"/>
      </left>
      <right style="medium">
        <color rgb="FF00B050"/>
      </right>
      <top style="medium">
        <color theme="7"/>
      </top>
      <bottom style="thin">
        <color rgb="FF00B050"/>
      </bottom>
      <diagonal/>
    </border>
    <border>
      <left style="hair">
        <color theme="7"/>
      </left>
      <right style="hair">
        <color theme="7"/>
      </right>
      <top style="thin">
        <color theme="7"/>
      </top>
      <bottom style="thin">
        <color theme="7"/>
      </bottom>
      <diagonal/>
    </border>
    <border>
      <left style="hair">
        <color theme="7"/>
      </left>
      <right/>
      <top style="thin">
        <color theme="7"/>
      </top>
      <bottom style="thin">
        <color theme="7"/>
      </bottom>
      <diagonal/>
    </border>
    <border>
      <left/>
      <right style="hair">
        <color theme="7"/>
      </right>
      <top style="thin">
        <color theme="7"/>
      </top>
      <bottom style="thin">
        <color theme="7"/>
      </bottom>
      <diagonal/>
    </border>
    <border>
      <left style="hair">
        <color theme="7"/>
      </left>
      <right style="medium">
        <color theme="7"/>
      </right>
      <top style="thin">
        <color theme="7"/>
      </top>
      <bottom style="thin">
        <color theme="7"/>
      </bottom>
      <diagonal/>
    </border>
    <border>
      <left style="hair">
        <color rgb="FF00B050"/>
      </left>
      <right style="hair">
        <color rgb="FF00B050"/>
      </right>
      <top style="thin">
        <color rgb="FF00B050"/>
      </top>
      <bottom style="thin">
        <color rgb="FF00B050"/>
      </bottom>
      <diagonal/>
    </border>
    <border>
      <left style="hair">
        <color rgb="FF00B050"/>
      </left>
      <right style="medium">
        <color rgb="FF00B050"/>
      </right>
      <top style="thin">
        <color rgb="FF00B050"/>
      </top>
      <bottom style="thin">
        <color rgb="FF00B050"/>
      </bottom>
      <diagonal/>
    </border>
    <border>
      <left style="medium">
        <color theme="7"/>
      </left>
      <right style="hair">
        <color theme="7"/>
      </right>
      <top style="thin">
        <color theme="7"/>
      </top>
      <bottom style="thin">
        <color theme="7"/>
      </bottom>
      <diagonal/>
    </border>
    <border>
      <left style="medium">
        <color theme="7"/>
      </left>
      <right style="hair">
        <color rgb="FF00B050"/>
      </right>
      <top style="thin">
        <color theme="7"/>
      </top>
      <bottom style="thin">
        <color theme="7"/>
      </bottom>
      <diagonal/>
    </border>
    <border>
      <left style="hair">
        <color theme="7"/>
      </left>
      <right style="hair">
        <color theme="7"/>
      </right>
      <top style="thin">
        <color theme="7"/>
      </top>
      <bottom/>
      <diagonal/>
    </border>
    <border>
      <left style="hair">
        <color theme="7"/>
      </left>
      <right style="medium">
        <color theme="7"/>
      </right>
      <top style="thin">
        <color theme="7"/>
      </top>
      <bottom/>
      <diagonal/>
    </border>
    <border>
      <left style="hair">
        <color theme="7"/>
      </left>
      <right style="hair">
        <color theme="7"/>
      </right>
      <top style="medium">
        <color theme="7"/>
      </top>
      <bottom style="medium">
        <color theme="7"/>
      </bottom>
      <diagonal/>
    </border>
    <border>
      <left style="hair">
        <color theme="7"/>
      </left>
      <right style="medium">
        <color theme="7"/>
      </right>
      <top style="medium">
        <color theme="7"/>
      </top>
      <bottom style="medium">
        <color theme="7"/>
      </bottom>
      <diagonal/>
    </border>
    <border>
      <left style="hair">
        <color theme="7"/>
      </left>
      <right style="hair">
        <color theme="7"/>
      </right>
      <top style="medium">
        <color theme="7"/>
      </top>
      <bottom style="thin">
        <color theme="7"/>
      </bottom>
      <diagonal/>
    </border>
    <border>
      <left style="hair">
        <color theme="7"/>
      </left>
      <right style="medium">
        <color theme="7"/>
      </right>
      <top/>
      <bottom style="medium">
        <color theme="7"/>
      </bottom>
      <diagonal/>
    </border>
    <border>
      <left style="hair">
        <color theme="7"/>
      </left>
      <right style="medium">
        <color theme="7"/>
      </right>
      <top style="medium">
        <color theme="7"/>
      </top>
      <bottom style="thin">
        <color theme="7"/>
      </bottom>
      <diagonal/>
    </border>
    <border>
      <left style="medium">
        <color theme="7"/>
      </left>
      <right style="hair">
        <color theme="7"/>
      </right>
      <top style="medium">
        <color theme="7"/>
      </top>
      <bottom style="thin">
        <color theme="7"/>
      </bottom>
      <diagonal/>
    </border>
    <border>
      <left/>
      <right/>
      <top style="hair">
        <color rgb="FF00B050"/>
      </top>
      <bottom style="hair">
        <color rgb="FF00B050"/>
      </bottom>
      <diagonal/>
    </border>
    <border>
      <left/>
      <right/>
      <top style="hair">
        <color rgb="FF00B050"/>
      </top>
      <bottom style="thin">
        <color rgb="FF00B050"/>
      </bottom>
      <diagonal/>
    </border>
    <border>
      <left style="thin">
        <color rgb="FF00B0F0"/>
      </left>
      <right/>
      <top style="medium">
        <color rgb="FF00B0F0"/>
      </top>
      <bottom style="medium">
        <color rgb="FF00B0F0"/>
      </bottom>
      <diagonal/>
    </border>
    <border>
      <left style="medium">
        <color rgb="FF00B0F0"/>
      </left>
      <right/>
      <top style="thin">
        <color rgb="FF00B0F0"/>
      </top>
      <bottom style="thin">
        <color rgb="FF00B050"/>
      </bottom>
      <diagonal/>
    </border>
    <border>
      <left/>
      <right/>
      <top style="thin">
        <color rgb="FF00B0F0"/>
      </top>
      <bottom style="thin">
        <color rgb="FF00B050"/>
      </bottom>
      <diagonal/>
    </border>
    <border>
      <left/>
      <right style="medium">
        <color rgb="FF00B0F0"/>
      </right>
      <top style="thin">
        <color rgb="FF00B0F0"/>
      </top>
      <bottom style="thin">
        <color rgb="FF00B050"/>
      </bottom>
      <diagonal/>
    </border>
    <border>
      <left/>
      <right style="thin">
        <color rgb="FF00B0F0"/>
      </right>
      <top style="medium">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right style="thin">
        <color rgb="FF00B0F0"/>
      </right>
      <top style="thin">
        <color rgb="FF00B0F0"/>
      </top>
      <bottom style="medium">
        <color rgb="FF00B0F0"/>
      </bottom>
      <diagonal/>
    </border>
    <border>
      <left style="medium">
        <color rgb="FF00B0F0"/>
      </left>
      <right style="medium">
        <color rgb="FF00B0F0"/>
      </right>
      <top style="medium">
        <color rgb="FF00B0F0"/>
      </top>
      <bottom style="thin">
        <color rgb="FF00B0F0"/>
      </bottom>
      <diagonal/>
    </border>
    <border>
      <left/>
      <right/>
      <top style="thick">
        <color rgb="FF92D050"/>
      </top>
      <bottom style="thin">
        <color rgb="FF92D050"/>
      </bottom>
      <diagonal/>
    </border>
    <border>
      <left/>
      <right/>
      <top style="medium">
        <color auto="1"/>
      </top>
      <bottom style="thick">
        <color rgb="FF92D050"/>
      </bottom>
      <diagonal/>
    </border>
    <border>
      <left/>
      <right style="thin">
        <color rgb="FF92D050"/>
      </right>
      <top style="thick">
        <color rgb="FF92D050"/>
      </top>
      <bottom/>
      <diagonal/>
    </border>
    <border>
      <left style="thin">
        <color rgb="FF92D050"/>
      </left>
      <right style="thin">
        <color rgb="FF92D050"/>
      </right>
      <top style="thick">
        <color rgb="FF92D050"/>
      </top>
      <bottom/>
      <diagonal/>
    </border>
    <border>
      <left style="thin">
        <color rgb="FF92D050"/>
      </left>
      <right/>
      <top style="thick">
        <color rgb="FF92D050"/>
      </top>
      <bottom/>
      <diagonal/>
    </border>
    <border>
      <left style="hair">
        <color rgb="FF92D050"/>
      </left>
      <right style="thin">
        <color rgb="FF92D050"/>
      </right>
      <top style="thick">
        <color rgb="FF92D050"/>
      </top>
      <bottom/>
      <diagonal/>
    </border>
    <border>
      <left style="thin">
        <color rgb="FF92D050"/>
      </left>
      <right style="hair">
        <color rgb="FF92D050"/>
      </right>
      <top style="thick">
        <color rgb="FF92D050"/>
      </top>
      <bottom/>
      <diagonal/>
    </border>
    <border>
      <left/>
      <right style="thin">
        <color rgb="FF92D050"/>
      </right>
      <top/>
      <bottom/>
      <diagonal/>
    </border>
    <border>
      <left style="thin">
        <color rgb="FF92D050"/>
      </left>
      <right style="thin">
        <color rgb="FF92D050"/>
      </right>
      <top/>
      <bottom/>
      <diagonal/>
    </border>
    <border>
      <left style="thin">
        <color rgb="FF92D050"/>
      </left>
      <right/>
      <top/>
      <bottom/>
      <diagonal/>
    </border>
    <border>
      <left style="hair">
        <color rgb="FF92D050"/>
      </left>
      <right style="thin">
        <color rgb="FF92D050"/>
      </right>
      <top/>
      <bottom/>
      <diagonal/>
    </border>
    <border>
      <left style="thin">
        <color rgb="FF92D050"/>
      </left>
      <right style="hair">
        <color rgb="FF92D050"/>
      </right>
      <top/>
      <bottom/>
      <diagonal/>
    </border>
    <border>
      <left/>
      <right style="thin">
        <color rgb="FF92D050"/>
      </right>
      <top/>
      <bottom style="thick">
        <color rgb="FF92D050"/>
      </bottom>
      <diagonal/>
    </border>
    <border>
      <left style="thin">
        <color rgb="FF92D050"/>
      </left>
      <right style="thin">
        <color rgb="FF92D050"/>
      </right>
      <top/>
      <bottom style="thick">
        <color rgb="FF92D050"/>
      </bottom>
      <diagonal/>
    </border>
    <border>
      <left style="thin">
        <color rgb="FF92D050"/>
      </left>
      <right/>
      <top/>
      <bottom style="thick">
        <color rgb="FF92D050"/>
      </bottom>
      <diagonal/>
    </border>
    <border>
      <left style="hair">
        <color rgb="FF92D050"/>
      </left>
      <right style="thin">
        <color rgb="FF92D050"/>
      </right>
      <top/>
      <bottom style="thick">
        <color rgb="FF92D050"/>
      </bottom>
      <diagonal/>
    </border>
    <border>
      <left style="thin">
        <color rgb="FF92D050"/>
      </left>
      <right style="hair">
        <color rgb="FF92D050"/>
      </right>
      <top/>
      <bottom style="thick">
        <color rgb="FF92D050"/>
      </bottom>
      <diagonal/>
    </border>
    <border>
      <left style="thin">
        <color rgb="FF92D050"/>
      </left>
      <right style="thin">
        <color rgb="FF92D050"/>
      </right>
      <top style="medium">
        <color rgb="FF92D050"/>
      </top>
      <bottom/>
      <diagonal/>
    </border>
    <border>
      <left style="thin">
        <color rgb="FF92D050"/>
      </left>
      <right/>
      <top style="medium">
        <color rgb="FF92D050"/>
      </top>
      <bottom/>
      <diagonal/>
    </border>
    <border>
      <left/>
      <right/>
      <top style="thick">
        <color rgb="FF92D050"/>
      </top>
      <bottom style="thick">
        <color rgb="FF92D050"/>
      </bottom>
      <diagonal/>
    </border>
    <border>
      <left style="thin">
        <color rgb="FF00B0F0"/>
      </left>
      <right style="thin">
        <color rgb="FF00B0F0"/>
      </right>
      <top style="medium">
        <color rgb="FF00B0F0"/>
      </top>
      <bottom style="medium">
        <color rgb="FF00B0F0"/>
      </bottom>
      <diagonal/>
    </border>
    <border>
      <left style="thin">
        <color rgb="FF00B0F0"/>
      </left>
      <right/>
      <top style="medium">
        <color rgb="FF00B0F0"/>
      </top>
      <bottom style="thin">
        <color rgb="FF00B0F0"/>
      </bottom>
      <diagonal/>
    </border>
    <border>
      <left style="thin">
        <color rgb="FF00B0F0"/>
      </left>
      <right/>
      <top style="thin">
        <color rgb="FF00B0F0"/>
      </top>
      <bottom style="medium">
        <color rgb="FF00B0F0"/>
      </bottom>
      <diagonal/>
    </border>
    <border>
      <left/>
      <right style="thin">
        <color rgb="FF00B0F0"/>
      </right>
      <top style="medium">
        <color rgb="FF00B0F0"/>
      </top>
      <bottom style="medium">
        <color rgb="FF00B0F0"/>
      </bottom>
      <diagonal/>
    </border>
    <border>
      <left style="thin">
        <color rgb="FF00B0F0"/>
      </left>
      <right/>
      <top/>
      <bottom/>
      <diagonal/>
    </border>
    <border>
      <left/>
      <right style="thin">
        <color rgb="FF00B0F0"/>
      </right>
      <top/>
      <bottom/>
      <diagonal/>
    </border>
    <border>
      <left/>
      <right style="thin">
        <color rgb="FF00B0F0"/>
      </right>
      <top/>
      <bottom style="thin">
        <color rgb="FF00B0F0"/>
      </bottom>
      <diagonal/>
    </border>
    <border>
      <left style="thin">
        <color indexed="64"/>
      </left>
      <right style="thin">
        <color auto="1"/>
      </right>
      <top style="thin">
        <color rgb="FF00B0F0"/>
      </top>
      <bottom style="thin">
        <color rgb="FF00B0F0"/>
      </bottom>
      <diagonal/>
    </border>
    <border>
      <left style="thin">
        <color rgb="FF00B0F0"/>
      </left>
      <right style="thin">
        <color indexed="64"/>
      </right>
      <top style="thin">
        <color rgb="FF00B0F0"/>
      </top>
      <bottom style="thin">
        <color rgb="FF00B0F0"/>
      </bottom>
      <diagonal/>
    </border>
    <border>
      <left style="thin">
        <color indexed="64"/>
      </left>
      <right/>
      <top style="thin">
        <color rgb="FF00B0F0"/>
      </top>
      <bottom style="thin">
        <color rgb="FF00B0F0"/>
      </bottom>
      <diagonal/>
    </border>
    <border>
      <left/>
      <right style="hair">
        <color rgb="FF00B050"/>
      </right>
      <top/>
      <bottom style="hair">
        <color rgb="FF00B050"/>
      </bottom>
      <diagonal/>
    </border>
    <border>
      <left style="hair">
        <color rgb="FF00B050"/>
      </left>
      <right style="hair">
        <color rgb="FF00B050"/>
      </right>
      <top/>
      <bottom style="hair">
        <color rgb="FF00B050"/>
      </bottom>
      <diagonal/>
    </border>
    <border>
      <left style="hair">
        <color rgb="FF00B050"/>
      </left>
      <right/>
      <top/>
      <bottom style="hair">
        <color rgb="FF00B050"/>
      </bottom>
      <diagonal/>
    </border>
    <border>
      <left/>
      <right style="hair">
        <color rgb="FF00B050"/>
      </right>
      <top style="hair">
        <color rgb="FF00B050"/>
      </top>
      <bottom style="hair">
        <color rgb="FF00B050"/>
      </bottom>
      <diagonal/>
    </border>
    <border>
      <left style="hair">
        <color rgb="FF00B050"/>
      </left>
      <right style="hair">
        <color rgb="FF00B050"/>
      </right>
      <top style="hair">
        <color rgb="FF00B050"/>
      </top>
      <bottom style="hair">
        <color rgb="FF00B050"/>
      </bottom>
      <diagonal/>
    </border>
    <border>
      <left style="hair">
        <color rgb="FF00B050"/>
      </left>
      <right/>
      <top style="hair">
        <color rgb="FF00B050"/>
      </top>
      <bottom style="hair">
        <color rgb="FF00B050"/>
      </bottom>
      <diagonal/>
    </border>
    <border>
      <left/>
      <right style="medium">
        <color theme="7"/>
      </right>
      <top style="medium">
        <color theme="7"/>
      </top>
      <bottom style="thin">
        <color theme="7"/>
      </bottom>
      <diagonal/>
    </border>
    <border>
      <left style="thin">
        <color rgb="FF92D050"/>
      </left>
      <right/>
      <top style="thin">
        <color rgb="FF92D050"/>
      </top>
      <bottom/>
      <diagonal/>
    </border>
    <border>
      <left/>
      <right/>
      <top style="thin">
        <color rgb="FF92D050"/>
      </top>
      <bottom/>
      <diagonal/>
    </border>
    <border>
      <left style="thin">
        <color rgb="FF92D050"/>
      </left>
      <right/>
      <top/>
      <bottom style="thin">
        <color rgb="FF92D050"/>
      </bottom>
      <diagonal/>
    </border>
    <border>
      <left/>
      <right style="medium">
        <color rgb="FF00B0F0"/>
      </right>
      <top style="thin">
        <color rgb="FF92D050"/>
      </top>
      <bottom/>
      <diagonal/>
    </border>
    <border>
      <left/>
      <right style="medium">
        <color rgb="FF00B0F0"/>
      </right>
      <top/>
      <bottom style="thin">
        <color rgb="FF92D050"/>
      </bottom>
      <diagonal/>
    </border>
    <border>
      <left/>
      <right/>
      <top style="hair">
        <color theme="7"/>
      </top>
      <bottom style="hair">
        <color theme="7"/>
      </bottom>
      <diagonal/>
    </border>
  </borders>
  <cellStyleXfs count="11">
    <xf numFmtId="0" fontId="0" fillId="0" borderId="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37" fillId="0" borderId="0" applyNumberFormat="0" applyFill="0" applyBorder="0" applyAlignment="0" applyProtection="0"/>
    <xf numFmtId="0" fontId="42" fillId="0" borderId="0"/>
    <xf numFmtId="0" fontId="4" fillId="0" borderId="0"/>
    <xf numFmtId="44" fontId="4" fillId="0" borderId="0" applyFont="0" applyFill="0" applyBorder="0" applyAlignment="0" applyProtection="0"/>
    <xf numFmtId="0" fontId="5" fillId="0" borderId="0"/>
    <xf numFmtId="44" fontId="3" fillId="0" borderId="0" applyFont="0" applyFill="0" applyBorder="0" applyAlignment="0" applyProtection="0"/>
    <xf numFmtId="9" fontId="5" fillId="0" borderId="0" applyFont="0" applyFill="0" applyBorder="0" applyAlignment="0" applyProtection="0"/>
  </cellStyleXfs>
  <cellXfs count="1223">
    <xf numFmtId="0" fontId="0" fillId="0" borderId="0" xfId="0"/>
    <xf numFmtId="0" fontId="8" fillId="0" borderId="0" xfId="0" applyFont="1" applyAlignment="1">
      <alignment vertical="top"/>
    </xf>
    <xf numFmtId="0" fontId="9" fillId="0" borderId="0" xfId="0" applyFont="1" applyAlignment="1">
      <alignment vertical="top"/>
    </xf>
    <xf numFmtId="0" fontId="15" fillId="2" borderId="5" xfId="0" applyFont="1" applyFill="1" applyBorder="1" applyAlignment="1">
      <alignment vertical="top"/>
    </xf>
    <xf numFmtId="0" fontId="19" fillId="0" borderId="14" xfId="0" applyFont="1" applyBorder="1" applyAlignment="1">
      <alignment horizontal="center" vertical="top"/>
    </xf>
    <xf numFmtId="0" fontId="14" fillId="4" borderId="3" xfId="0" applyFont="1" applyFill="1" applyBorder="1" applyAlignment="1">
      <alignment vertical="top"/>
    </xf>
    <xf numFmtId="0" fontId="10" fillId="0" borderId="14" xfId="0" applyFont="1" applyBorder="1" applyAlignment="1">
      <alignment vertical="top"/>
    </xf>
    <xf numFmtId="0" fontId="19" fillId="0" borderId="14" xfId="0" applyFont="1" applyBorder="1" applyAlignment="1">
      <alignment vertical="top"/>
    </xf>
    <xf numFmtId="0" fontId="25" fillId="0" borderId="0" xfId="0" applyFont="1"/>
    <xf numFmtId="0" fontId="12" fillId="2" borderId="0" xfId="0" applyFont="1" applyFill="1" applyAlignment="1">
      <alignment vertical="top"/>
    </xf>
    <xf numFmtId="0" fontId="23" fillId="0" borderId="107" xfId="0" applyFont="1" applyBorder="1" applyAlignment="1">
      <alignment horizontal="center" vertical="top"/>
    </xf>
    <xf numFmtId="0" fontId="17" fillId="0" borderId="107" xfId="0" applyFont="1" applyBorder="1" applyAlignment="1">
      <alignment horizontal="center" vertical="top"/>
    </xf>
    <xf numFmtId="0" fontId="10" fillId="0" borderId="78" xfId="0" applyFont="1" applyBorder="1" applyAlignment="1" applyProtection="1">
      <alignment vertical="top"/>
      <protection locked="0"/>
    </xf>
    <xf numFmtId="0" fontId="17" fillId="0" borderId="0" xfId="0" applyFont="1" applyAlignment="1">
      <alignment vertical="top"/>
    </xf>
    <xf numFmtId="0" fontId="23" fillId="4" borderId="0" xfId="0" applyFont="1" applyFill="1" applyAlignment="1">
      <alignment horizontal="center" vertical="center"/>
    </xf>
    <xf numFmtId="0" fontId="6" fillId="0" borderId="0" xfId="0" applyFont="1" applyAlignment="1">
      <alignment horizontal="center" vertical="top"/>
    </xf>
    <xf numFmtId="0" fontId="6" fillId="4" borderId="0" xfId="0" applyFont="1" applyFill="1" applyAlignment="1">
      <alignment horizontal="right" vertical="top"/>
    </xf>
    <xf numFmtId="164" fontId="31" fillId="4" borderId="0" xfId="1" applyNumberFormat="1" applyFont="1" applyFill="1" applyBorder="1" applyAlignment="1" applyProtection="1">
      <alignment vertical="top"/>
    </xf>
    <xf numFmtId="164" fontId="31" fillId="4" borderId="19" xfId="1" applyNumberFormat="1" applyFont="1" applyFill="1" applyBorder="1" applyAlignment="1" applyProtection="1">
      <alignment vertical="top"/>
    </xf>
    <xf numFmtId="0" fontId="10" fillId="4" borderId="0" xfId="0" applyFont="1" applyFill="1" applyAlignment="1">
      <alignment vertical="top"/>
    </xf>
    <xf numFmtId="0" fontId="10" fillId="4" borderId="90" xfId="0" applyFont="1" applyFill="1" applyBorder="1" applyAlignment="1">
      <alignment vertical="top"/>
    </xf>
    <xf numFmtId="0" fontId="10" fillId="4" borderId="89" xfId="0" applyFont="1" applyFill="1" applyBorder="1" applyAlignment="1">
      <alignment horizontal="right" vertical="top"/>
    </xf>
    <xf numFmtId="0" fontId="23" fillId="0" borderId="3" xfId="0" applyFont="1" applyBorder="1" applyAlignment="1">
      <alignment vertical="top" wrapText="1"/>
    </xf>
    <xf numFmtId="0" fontId="6" fillId="4" borderId="80" xfId="0" applyFont="1" applyFill="1" applyBorder="1" applyAlignment="1">
      <alignment vertical="top"/>
    </xf>
    <xf numFmtId="0" fontId="6" fillId="0" borderId="3" xfId="0" applyFont="1" applyBorder="1" applyAlignment="1">
      <alignment vertical="top"/>
    </xf>
    <xf numFmtId="0" fontId="6" fillId="0" borderId="23" xfId="0" applyFont="1" applyBorder="1" applyAlignment="1">
      <alignment vertical="top"/>
    </xf>
    <xf numFmtId="0" fontId="6" fillId="0" borderId="103" xfId="0" applyFont="1" applyBorder="1" applyAlignment="1">
      <alignment vertical="top"/>
    </xf>
    <xf numFmtId="49" fontId="10" fillId="4" borderId="92" xfId="0" applyNumberFormat="1" applyFont="1" applyFill="1" applyBorder="1" applyAlignment="1">
      <alignment horizontal="left" vertical="top"/>
    </xf>
    <xf numFmtId="49" fontId="10" fillId="4" borderId="89" xfId="0" applyNumberFormat="1" applyFont="1" applyFill="1" applyBorder="1" applyAlignment="1">
      <alignment horizontal="left" vertical="top"/>
    </xf>
    <xf numFmtId="0" fontId="17" fillId="4" borderId="87" xfId="0" applyFont="1" applyFill="1" applyBorder="1" applyAlignment="1">
      <alignment horizontal="center" vertical="top" wrapText="1"/>
    </xf>
    <xf numFmtId="0" fontId="8" fillId="3" borderId="0" xfId="0" applyFont="1" applyFill="1" applyAlignment="1">
      <alignment vertical="top"/>
    </xf>
    <xf numFmtId="0" fontId="31" fillId="0" borderId="0" xfId="0" applyFont="1"/>
    <xf numFmtId="0" fontId="38" fillId="0" borderId="0" xfId="0" applyFont="1" applyAlignment="1">
      <alignment vertical="center"/>
    </xf>
    <xf numFmtId="0" fontId="39" fillId="0" borderId="0" xfId="0" applyFont="1" applyAlignment="1">
      <alignment vertical="center" wrapText="1"/>
    </xf>
    <xf numFmtId="17" fontId="33" fillId="0" borderId="0" xfId="0" quotePrefix="1" applyNumberFormat="1" applyFont="1"/>
    <xf numFmtId="17" fontId="33" fillId="0" borderId="0" xfId="0" quotePrefix="1" applyNumberFormat="1" applyFont="1" applyAlignment="1">
      <alignment horizontal="right"/>
    </xf>
    <xf numFmtId="1" fontId="41" fillId="0" borderId="0" xfId="0" quotePrefix="1" applyNumberFormat="1" applyFont="1" applyAlignment="1">
      <alignment horizontal="center"/>
    </xf>
    <xf numFmtId="2" fontId="31" fillId="0" borderId="0" xfId="0" applyNumberFormat="1" applyFont="1"/>
    <xf numFmtId="0" fontId="31" fillId="0" borderId="144" xfId="0" applyFont="1" applyBorder="1" applyAlignment="1">
      <alignment horizontal="center" vertical="center"/>
    </xf>
    <xf numFmtId="0" fontId="31" fillId="0" borderId="145" xfId="0" applyFont="1" applyBorder="1" applyAlignment="1">
      <alignment horizontal="center" vertical="center"/>
    </xf>
    <xf numFmtId="0" fontId="31" fillId="0" borderId="146" xfId="0" applyFont="1" applyBorder="1" applyAlignment="1">
      <alignment vertical="center" wrapText="1"/>
    </xf>
    <xf numFmtId="0" fontId="31" fillId="0" borderId="152" xfId="0" applyFont="1" applyBorder="1" applyAlignment="1">
      <alignment horizontal="center" vertical="center"/>
    </xf>
    <xf numFmtId="0" fontId="31" fillId="0" borderId="153" xfId="0" applyFont="1" applyBorder="1" applyAlignment="1">
      <alignment horizontal="center" vertical="center"/>
    </xf>
    <xf numFmtId="0" fontId="31" fillId="0" borderId="154" xfId="0" applyFont="1" applyBorder="1" applyAlignment="1">
      <alignment vertical="center" wrapText="1"/>
    </xf>
    <xf numFmtId="0" fontId="31" fillId="0" borderId="155" xfId="5" applyFont="1" applyBorder="1" applyAlignment="1">
      <alignment horizontal="center" vertical="center"/>
    </xf>
    <xf numFmtId="0" fontId="31" fillId="0" borderId="148" xfId="0" applyFont="1" applyBorder="1" applyAlignment="1">
      <alignment horizontal="center" vertical="center"/>
    </xf>
    <xf numFmtId="0" fontId="31" fillId="0" borderId="149" xfId="0" applyFont="1" applyBorder="1" applyAlignment="1">
      <alignment horizontal="center" vertical="center"/>
    </xf>
    <xf numFmtId="0" fontId="31" fillId="0" borderId="150" xfId="0" applyFont="1" applyBorder="1" applyAlignment="1">
      <alignment vertical="center" wrapText="1"/>
    </xf>
    <xf numFmtId="0" fontId="31" fillId="0" borderId="151" xfId="5" applyFont="1" applyBorder="1" applyAlignment="1">
      <alignment horizontal="center" vertical="center"/>
    </xf>
    <xf numFmtId="0" fontId="33" fillId="0" borderId="0" xfId="0" applyFont="1" applyAlignment="1">
      <alignment horizontal="right"/>
    </xf>
    <xf numFmtId="0" fontId="39" fillId="0" borderId="137" xfId="0" applyFont="1" applyBorder="1"/>
    <xf numFmtId="0" fontId="17" fillId="0" borderId="0" xfId="0" applyFont="1"/>
    <xf numFmtId="0" fontId="31" fillId="0" borderId="146" xfId="0" applyFont="1" applyBorder="1" applyAlignment="1">
      <alignment horizontal="center" vertical="center"/>
    </xf>
    <xf numFmtId="0" fontId="33" fillId="0" borderId="146" xfId="0" applyFont="1" applyBorder="1" applyAlignment="1">
      <alignment vertical="center" wrapText="1"/>
    </xf>
    <xf numFmtId="0" fontId="31" fillId="0" borderId="150" xfId="0" applyFont="1" applyBorder="1" applyAlignment="1">
      <alignment horizontal="center" vertical="center"/>
    </xf>
    <xf numFmtId="0" fontId="31" fillId="0" borderId="167" xfId="0" applyFont="1" applyBorder="1" applyAlignment="1">
      <alignment horizontal="center" vertical="center"/>
    </xf>
    <xf numFmtId="0" fontId="12" fillId="0" borderId="0" xfId="0" applyFont="1"/>
    <xf numFmtId="17" fontId="31" fillId="0" borderId="147" xfId="5" quotePrefix="1" applyNumberFormat="1" applyFont="1" applyBorder="1" applyAlignment="1">
      <alignment horizontal="center" vertical="center"/>
    </xf>
    <xf numFmtId="0" fontId="31" fillId="0" borderId="148" xfId="0" applyFont="1" applyBorder="1" applyAlignment="1">
      <alignment horizontal="center"/>
    </xf>
    <xf numFmtId="17" fontId="31" fillId="0" borderId="151" xfId="5" quotePrefix="1" applyNumberFormat="1" applyFont="1" applyBorder="1" applyAlignment="1">
      <alignment horizontal="center" vertical="center"/>
    </xf>
    <xf numFmtId="0" fontId="33" fillId="0" borderId="140" xfId="0" applyFont="1" applyBorder="1" applyAlignment="1">
      <alignment horizontal="center" vertical="center"/>
    </xf>
    <xf numFmtId="0" fontId="33" fillId="0" borderId="141" xfId="0" applyFont="1" applyBorder="1" applyAlignment="1">
      <alignment horizontal="center" vertical="center"/>
    </xf>
    <xf numFmtId="0" fontId="33" fillId="0" borderId="142" xfId="0" applyFont="1" applyBorder="1" applyAlignment="1">
      <alignment vertical="center" wrapText="1"/>
    </xf>
    <xf numFmtId="164" fontId="33" fillId="0" borderId="143" xfId="1" applyNumberFormat="1" applyFont="1" applyFill="1" applyBorder="1" applyAlignment="1">
      <alignment vertical="center"/>
    </xf>
    <xf numFmtId="170" fontId="31" fillId="0" borderId="147" xfId="3" applyNumberFormat="1" applyFont="1" applyFill="1" applyBorder="1" applyAlignment="1">
      <alignment horizontal="center" vertical="center" wrapText="1"/>
    </xf>
    <xf numFmtId="0" fontId="33" fillId="0" borderId="144" xfId="0" applyFont="1" applyBorder="1" applyAlignment="1">
      <alignment horizontal="center" vertical="center"/>
    </xf>
    <xf numFmtId="0" fontId="33" fillId="0" borderId="145" xfId="0" applyFont="1" applyBorder="1" applyAlignment="1">
      <alignment horizontal="center" vertical="center"/>
    </xf>
    <xf numFmtId="164" fontId="33" fillId="0" borderId="147" xfId="1" applyNumberFormat="1" applyFont="1" applyFill="1" applyBorder="1" applyAlignment="1">
      <alignment vertical="center"/>
    </xf>
    <xf numFmtId="164" fontId="31" fillId="0" borderId="147" xfId="1" applyNumberFormat="1" applyFont="1" applyFill="1" applyBorder="1" applyAlignment="1">
      <alignment vertical="center"/>
    </xf>
    <xf numFmtId="0" fontId="31" fillId="0" borderId="158" xfId="0" applyFont="1" applyBorder="1" applyAlignment="1">
      <alignment vertical="center" wrapText="1"/>
    </xf>
    <xf numFmtId="0" fontId="31" fillId="0" borderId="170" xfId="0" applyFont="1" applyBorder="1" applyAlignment="1">
      <alignment horizontal="center" vertical="center"/>
    </xf>
    <xf numFmtId="0" fontId="31" fillId="0" borderId="171" xfId="0" applyFont="1" applyBorder="1" applyAlignment="1">
      <alignment horizontal="center" vertical="center"/>
    </xf>
    <xf numFmtId="0" fontId="31" fillId="0" borderId="172" xfId="0" applyFont="1" applyBorder="1" applyAlignment="1">
      <alignment vertical="center" wrapText="1"/>
    </xf>
    <xf numFmtId="0" fontId="31" fillId="0" borderId="173" xfId="0" applyFont="1" applyBorder="1" applyAlignment="1">
      <alignment horizontal="center" vertical="center" wrapText="1"/>
    </xf>
    <xf numFmtId="0" fontId="31" fillId="0" borderId="147" xfId="0" applyFont="1" applyBorder="1" applyAlignment="1">
      <alignment horizontal="center" vertical="center" wrapText="1"/>
    </xf>
    <xf numFmtId="0" fontId="43" fillId="0" borderId="147" xfId="4" applyFont="1" applyBorder="1" applyAlignment="1">
      <alignment horizontal="center" vertical="center" wrapText="1"/>
    </xf>
    <xf numFmtId="0" fontId="33" fillId="0" borderId="148" xfId="0" applyFont="1" applyBorder="1" applyAlignment="1">
      <alignment horizontal="center" vertical="center"/>
    </xf>
    <xf numFmtId="0" fontId="33" fillId="0" borderId="149" xfId="0" applyFont="1" applyBorder="1" applyAlignment="1">
      <alignment horizontal="center" vertical="center"/>
    </xf>
    <xf numFmtId="0" fontId="44" fillId="0" borderId="0" xfId="0" applyFont="1"/>
    <xf numFmtId="0" fontId="44" fillId="0" borderId="0" xfId="0" applyFont="1" applyAlignment="1">
      <alignment wrapText="1"/>
    </xf>
    <xf numFmtId="0" fontId="31" fillId="0" borderId="0" xfId="0" applyFont="1" applyAlignment="1">
      <alignment wrapText="1"/>
    </xf>
    <xf numFmtId="0" fontId="33" fillId="0" borderId="0" xfId="0" applyFont="1"/>
    <xf numFmtId="0" fontId="6" fillId="0" borderId="0" xfId="0" applyFont="1"/>
    <xf numFmtId="0" fontId="6" fillId="0" borderId="0" xfId="0" applyFont="1" applyAlignment="1">
      <alignment horizontal="right" vertical="top"/>
    </xf>
    <xf numFmtId="0" fontId="10" fillId="4" borderId="91" xfId="0" applyFont="1" applyFill="1" applyBorder="1" applyAlignment="1">
      <alignment vertical="top"/>
    </xf>
    <xf numFmtId="0" fontId="11" fillId="4" borderId="0" xfId="0" applyFont="1" applyFill="1" applyAlignment="1">
      <alignment horizontal="left" vertical="top"/>
    </xf>
    <xf numFmtId="0" fontId="11" fillId="4" borderId="90" xfId="0" applyFont="1" applyFill="1" applyBorder="1" applyAlignment="1">
      <alignment horizontal="left" vertical="top"/>
    </xf>
    <xf numFmtId="0" fontId="10" fillId="4" borderId="92" xfId="0" applyFont="1" applyFill="1" applyBorder="1" applyAlignment="1">
      <alignment horizontal="left" vertical="top"/>
    </xf>
    <xf numFmtId="0" fontId="10" fillId="4" borderId="89" xfId="0" applyFont="1" applyFill="1" applyBorder="1" applyAlignment="1">
      <alignment horizontal="left" vertical="top"/>
    </xf>
    <xf numFmtId="0" fontId="10" fillId="4" borderId="102" xfId="0" applyFont="1" applyFill="1" applyBorder="1" applyAlignment="1">
      <alignment horizontal="left" vertical="top"/>
    </xf>
    <xf numFmtId="49" fontId="10" fillId="4" borderId="86" xfId="0" applyNumberFormat="1" applyFont="1" applyFill="1" applyBorder="1" applyAlignment="1">
      <alignment horizontal="left" vertical="top"/>
    </xf>
    <xf numFmtId="49" fontId="10" fillId="4" borderId="87" xfId="0" applyNumberFormat="1" applyFont="1" applyFill="1" applyBorder="1" applyAlignment="1">
      <alignment horizontal="left" vertical="top"/>
    </xf>
    <xf numFmtId="0" fontId="10" fillId="4" borderId="127" xfId="0" applyFont="1" applyFill="1" applyBorder="1" applyAlignment="1">
      <alignment horizontal="right" vertical="top"/>
    </xf>
    <xf numFmtId="0" fontId="11" fillId="4" borderId="92" xfId="0" applyFont="1" applyFill="1" applyBorder="1" applyAlignment="1">
      <alignment horizontal="left" vertical="top"/>
    </xf>
    <xf numFmtId="0" fontId="11" fillId="4" borderId="102" xfId="0" applyFont="1" applyFill="1" applyBorder="1" applyAlignment="1">
      <alignment horizontal="left" vertical="top"/>
    </xf>
    <xf numFmtId="0" fontId="6" fillId="4" borderId="92" xfId="0" applyFont="1" applyFill="1" applyBorder="1" applyAlignment="1">
      <alignment vertical="top"/>
    </xf>
    <xf numFmtId="0" fontId="6" fillId="4" borderId="89" xfId="0" applyFont="1" applyFill="1" applyBorder="1" applyAlignment="1">
      <alignment vertical="top"/>
    </xf>
    <xf numFmtId="0" fontId="8" fillId="8" borderId="79" xfId="0" applyFont="1" applyFill="1" applyBorder="1" applyAlignment="1">
      <alignment vertical="top"/>
    </xf>
    <xf numFmtId="0" fontId="8" fillId="8" borderId="80" xfId="0" applyFont="1" applyFill="1" applyBorder="1" applyAlignment="1">
      <alignment vertical="top"/>
    </xf>
    <xf numFmtId="0" fontId="8" fillId="8" borderId="81" xfId="0" applyFont="1" applyFill="1" applyBorder="1" applyAlignment="1">
      <alignment vertical="top"/>
    </xf>
    <xf numFmtId="0" fontId="6" fillId="4" borderId="134" xfId="0" applyFont="1" applyFill="1" applyBorder="1" applyAlignment="1">
      <alignment vertical="top"/>
    </xf>
    <xf numFmtId="0" fontId="6" fillId="4" borderId="125" xfId="0" applyFont="1" applyFill="1" applyBorder="1" applyAlignment="1">
      <alignment vertical="top"/>
    </xf>
    <xf numFmtId="0" fontId="6" fillId="4" borderId="126" xfId="0" applyFont="1" applyFill="1" applyBorder="1" applyAlignment="1">
      <alignment vertical="top"/>
    </xf>
    <xf numFmtId="0" fontId="6" fillId="4" borderId="127" xfId="0" applyFont="1" applyFill="1" applyBorder="1" applyAlignment="1">
      <alignment vertical="top"/>
    </xf>
    <xf numFmtId="0" fontId="10" fillId="4" borderId="88" xfId="0" applyFont="1" applyFill="1" applyBorder="1" applyAlignment="1">
      <alignment vertical="top"/>
    </xf>
    <xf numFmtId="0" fontId="6" fillId="4" borderId="128" xfId="0" applyFont="1" applyFill="1" applyBorder="1" applyAlignment="1">
      <alignment vertical="top"/>
    </xf>
    <xf numFmtId="0" fontId="6" fillId="4" borderId="129" xfId="0" applyFont="1" applyFill="1" applyBorder="1" applyAlignment="1">
      <alignment vertical="top"/>
    </xf>
    <xf numFmtId="0" fontId="6" fillId="4" borderId="130" xfId="0" applyFont="1" applyFill="1" applyBorder="1" applyAlignment="1">
      <alignment vertical="top"/>
    </xf>
    <xf numFmtId="0" fontId="6" fillId="4" borderId="0" xfId="0" applyFont="1" applyFill="1" applyAlignment="1">
      <alignment vertical="top"/>
    </xf>
    <xf numFmtId="0" fontId="17" fillId="4" borderId="90" xfId="0" applyFont="1" applyFill="1" applyBorder="1" applyAlignment="1">
      <alignment horizontal="center" vertical="top"/>
    </xf>
    <xf numFmtId="0" fontId="17" fillId="4" borderId="102" xfId="0" applyFont="1" applyFill="1" applyBorder="1" applyAlignment="1">
      <alignment horizontal="center" vertical="top"/>
    </xf>
    <xf numFmtId="0" fontId="6" fillId="4" borderId="130" xfId="0" applyFont="1" applyFill="1" applyBorder="1" applyAlignment="1">
      <alignment horizontal="left" vertical="top"/>
    </xf>
    <xf numFmtId="0" fontId="10" fillId="0" borderId="0" xfId="0" applyFont="1" applyAlignment="1" applyProtection="1">
      <alignment vertical="top"/>
      <protection locked="0"/>
    </xf>
    <xf numFmtId="0" fontId="10" fillId="0" borderId="0" xfId="0" applyFont="1" applyAlignment="1">
      <alignment horizontal="right" vertical="top"/>
    </xf>
    <xf numFmtId="0" fontId="6" fillId="3" borderId="0" xfId="0" applyFont="1" applyFill="1" applyAlignment="1">
      <alignment vertical="top"/>
    </xf>
    <xf numFmtId="0" fontId="6" fillId="0" borderId="0" xfId="0" applyFont="1" applyAlignment="1">
      <alignment vertical="top"/>
    </xf>
    <xf numFmtId="0" fontId="23" fillId="4" borderId="0" xfId="0" applyFont="1" applyFill="1" applyAlignment="1">
      <alignment vertical="top"/>
    </xf>
    <xf numFmtId="0" fontId="23" fillId="0" borderId="0" xfId="0" applyFont="1" applyAlignment="1">
      <alignment vertical="top"/>
    </xf>
    <xf numFmtId="0" fontId="6" fillId="4" borderId="129" xfId="0" applyFont="1" applyFill="1" applyBorder="1" applyAlignment="1">
      <alignment horizontal="left" vertical="top"/>
    </xf>
    <xf numFmtId="0" fontId="17" fillId="4" borderId="118" xfId="0" applyFont="1" applyFill="1" applyBorder="1" applyAlignment="1">
      <alignment horizontal="left" vertical="center" wrapText="1"/>
    </xf>
    <xf numFmtId="0" fontId="17" fillId="4" borderId="119" xfId="0" applyFont="1" applyFill="1" applyBorder="1" applyAlignment="1">
      <alignment horizontal="left" vertical="center" wrapText="1"/>
    </xf>
    <xf numFmtId="0" fontId="17" fillId="0" borderId="3" xfId="0" applyFont="1" applyBorder="1" applyAlignment="1">
      <alignment vertical="top"/>
    </xf>
    <xf numFmtId="0" fontId="10" fillId="8" borderId="0" xfId="0" applyFont="1" applyFill="1" applyAlignment="1">
      <alignment vertical="top"/>
    </xf>
    <xf numFmtId="0" fontId="6" fillId="0" borderId="87" xfId="0" applyFont="1" applyBorder="1" applyAlignment="1">
      <alignment vertical="top"/>
    </xf>
    <xf numFmtId="0" fontId="11" fillId="2" borderId="90" xfId="0" applyFont="1" applyFill="1" applyBorder="1" applyAlignment="1">
      <alignment vertical="top"/>
    </xf>
    <xf numFmtId="0" fontId="16" fillId="2" borderId="0" xfId="0" applyFont="1" applyFill="1" applyAlignment="1">
      <alignment vertical="top"/>
    </xf>
    <xf numFmtId="0" fontId="19" fillId="4" borderId="0" xfId="0" applyFont="1" applyFill="1" applyAlignment="1">
      <alignment vertical="top"/>
    </xf>
    <xf numFmtId="49" fontId="13" fillId="3" borderId="0" xfId="0" applyNumberFormat="1" applyFont="1" applyFill="1" applyAlignment="1">
      <alignment vertical="center" textRotation="90" wrapText="1"/>
    </xf>
    <xf numFmtId="0" fontId="6" fillId="0" borderId="0" xfId="0" applyFont="1" applyAlignment="1">
      <alignment horizontal="left" vertical="top" wrapText="1"/>
    </xf>
    <xf numFmtId="0" fontId="6" fillId="0" borderId="0" xfId="0" applyFont="1" applyAlignment="1">
      <alignment vertical="top" wrapText="1"/>
    </xf>
    <xf numFmtId="0" fontId="6" fillId="0" borderId="0" xfId="0" applyFont="1" applyAlignment="1">
      <alignment horizontal="left"/>
    </xf>
    <xf numFmtId="0" fontId="17" fillId="4" borderId="0" xfId="0" applyFont="1" applyFill="1" applyAlignment="1">
      <alignment vertical="top" wrapText="1"/>
    </xf>
    <xf numFmtId="0" fontId="23" fillId="4" borderId="0" xfId="0" applyFont="1" applyFill="1" applyAlignment="1" applyProtection="1">
      <alignment vertical="top"/>
      <protection locked="0"/>
    </xf>
    <xf numFmtId="0" fontId="17" fillId="4" borderId="0" xfId="0" applyFont="1" applyFill="1" applyAlignment="1">
      <alignment horizontal="left" vertical="top"/>
    </xf>
    <xf numFmtId="0" fontId="17" fillId="4" borderId="0" xfId="0" applyFont="1" applyFill="1" applyAlignment="1">
      <alignment vertical="top"/>
    </xf>
    <xf numFmtId="0" fontId="17" fillId="4" borderId="0" xfId="0" applyFont="1" applyFill="1" applyAlignment="1" applyProtection="1">
      <alignment vertical="top"/>
      <protection locked="0"/>
    </xf>
    <xf numFmtId="169" fontId="31" fillId="9" borderId="78" xfId="0" applyNumberFormat="1" applyFont="1" applyFill="1" applyBorder="1" applyAlignment="1" applyProtection="1">
      <alignment horizontal="center" vertical="center" wrapText="1"/>
      <protection locked="0"/>
    </xf>
    <xf numFmtId="1" fontId="40" fillId="0" borderId="14" xfId="0" quotePrefix="1" applyNumberFormat="1" applyFont="1" applyBorder="1" applyAlignment="1">
      <alignment horizontal="center"/>
    </xf>
    <xf numFmtId="0" fontId="11" fillId="8" borderId="138" xfId="0" applyFont="1" applyFill="1" applyBorder="1" applyAlignment="1">
      <alignment horizontal="center" vertical="center" wrapText="1"/>
    </xf>
    <xf numFmtId="0" fontId="11" fillId="8" borderId="139" xfId="0" applyFont="1" applyFill="1" applyBorder="1" applyAlignment="1">
      <alignment horizontal="center" vertical="center" wrapText="1"/>
    </xf>
    <xf numFmtId="0" fontId="11" fillId="8" borderId="159" xfId="0" applyFont="1" applyFill="1" applyBorder="1" applyAlignment="1">
      <alignment horizontal="center" vertical="center" wrapText="1"/>
    </xf>
    <xf numFmtId="0" fontId="31" fillId="0" borderId="140" xfId="0" applyFont="1" applyBorder="1" applyAlignment="1">
      <alignment horizontal="center" vertical="center"/>
    </xf>
    <xf numFmtId="0" fontId="31" fillId="0" borderId="141" xfId="0" applyFont="1" applyBorder="1" applyAlignment="1">
      <alignment horizontal="center" vertical="center"/>
    </xf>
    <xf numFmtId="0" fontId="31" fillId="0" borderId="188" xfId="0" applyFont="1" applyBorder="1" applyAlignment="1">
      <alignment vertical="center" wrapText="1"/>
    </xf>
    <xf numFmtId="0" fontId="31" fillId="9" borderId="78" xfId="5" applyFont="1" applyFill="1" applyBorder="1" applyAlignment="1" applyProtection="1">
      <alignment horizontal="center" vertical="center" wrapText="1"/>
      <protection locked="0"/>
    </xf>
    <xf numFmtId="0" fontId="31" fillId="0" borderId="189" xfId="0" applyFont="1" applyBorder="1" applyAlignment="1">
      <alignment vertical="center" wrapText="1"/>
    </xf>
    <xf numFmtId="0" fontId="31" fillId="0" borderId="190" xfId="0" applyFont="1" applyBorder="1" applyAlignment="1">
      <alignment horizontal="center" vertical="center"/>
    </xf>
    <xf numFmtId="0" fontId="31" fillId="0" borderId="191" xfId="0" applyFont="1" applyBorder="1" applyAlignment="1">
      <alignment horizontal="center" vertical="center"/>
    </xf>
    <xf numFmtId="0" fontId="31" fillId="9" borderId="78" xfId="0" applyFont="1" applyFill="1" applyBorder="1" applyAlignment="1" applyProtection="1">
      <alignment horizontal="center" vertical="center"/>
      <protection locked="0"/>
    </xf>
    <xf numFmtId="0" fontId="43" fillId="9" borderId="78" xfId="4" applyFont="1" applyFill="1" applyBorder="1" applyAlignment="1" applyProtection="1">
      <alignment horizontal="center" vertical="center"/>
      <protection locked="0"/>
    </xf>
    <xf numFmtId="0" fontId="31" fillId="9" borderId="78" xfId="0" applyFont="1" applyFill="1" applyBorder="1" applyAlignment="1" applyProtection="1">
      <alignment horizontal="center" vertical="center" wrapText="1"/>
      <protection locked="0"/>
    </xf>
    <xf numFmtId="0" fontId="31" fillId="0" borderId="192" xfId="0" applyFont="1" applyBorder="1" applyAlignment="1">
      <alignment vertical="center" wrapText="1"/>
    </xf>
    <xf numFmtId="0" fontId="31" fillId="0" borderId="164" xfId="5" applyFont="1" applyBorder="1" applyAlignment="1">
      <alignment horizontal="center" vertical="center"/>
    </xf>
    <xf numFmtId="0" fontId="31" fillId="0" borderId="193" xfId="0" applyFont="1" applyBorder="1" applyAlignment="1">
      <alignment vertical="center" wrapText="1"/>
    </xf>
    <xf numFmtId="0" fontId="31" fillId="9" borderId="78" xfId="5" applyFont="1" applyFill="1" applyBorder="1" applyAlignment="1" applyProtection="1">
      <alignment horizontal="center" vertical="center"/>
      <protection locked="0"/>
    </xf>
    <xf numFmtId="0" fontId="31" fillId="0" borderId="159" xfId="5" applyFont="1" applyBorder="1" applyAlignment="1">
      <alignment horizontal="center" vertical="center"/>
    </xf>
    <xf numFmtId="0" fontId="31" fillId="0" borderId="156" xfId="0" applyFont="1" applyBorder="1" applyAlignment="1">
      <alignment horizontal="center" vertical="center"/>
    </xf>
    <xf numFmtId="0" fontId="31" fillId="0" borderId="157" xfId="0" applyFont="1" applyBorder="1" applyAlignment="1">
      <alignment horizontal="center" vertical="center"/>
    </xf>
    <xf numFmtId="0" fontId="31" fillId="0" borderId="194" xfId="0" applyFont="1" applyBorder="1" applyAlignment="1">
      <alignment vertical="center" wrapText="1"/>
    </xf>
    <xf numFmtId="0" fontId="33" fillId="0" borderId="189" xfId="0" applyFont="1" applyBorder="1" applyAlignment="1">
      <alignment vertical="center" wrapText="1"/>
    </xf>
    <xf numFmtId="0" fontId="33" fillId="0" borderId="197" xfId="5" applyFont="1" applyBorder="1" applyAlignment="1">
      <alignment horizontal="center" vertical="center" wrapText="1"/>
    </xf>
    <xf numFmtId="0" fontId="33" fillId="0" borderId="197" xfId="0" applyFont="1" applyBorder="1" applyAlignment="1">
      <alignment horizontal="center" vertical="center"/>
    </xf>
    <xf numFmtId="0" fontId="31" fillId="0" borderId="165" xfId="0" applyFont="1" applyBorder="1" applyAlignment="1">
      <alignment horizontal="center" vertical="center"/>
    </xf>
    <xf numFmtId="0" fontId="31" fillId="0" borderId="166" xfId="0" applyFont="1" applyBorder="1" applyAlignment="1">
      <alignment horizontal="center" vertical="center"/>
    </xf>
    <xf numFmtId="0" fontId="31" fillId="0" borderId="198" xfId="0" applyFont="1" applyBorder="1" applyAlignment="1">
      <alignment vertical="center" wrapText="1"/>
    </xf>
    <xf numFmtId="170" fontId="31" fillId="9" borderId="78" xfId="3" applyNumberFormat="1" applyFont="1" applyFill="1" applyBorder="1" applyAlignment="1" applyProtection="1">
      <alignment horizontal="center" vertical="center"/>
      <protection locked="0"/>
    </xf>
    <xf numFmtId="0" fontId="31" fillId="9" borderId="78" xfId="0" quotePrefix="1" applyFont="1" applyFill="1" applyBorder="1" applyAlignment="1" applyProtection="1">
      <alignment horizontal="center" vertical="center"/>
      <protection locked="0"/>
    </xf>
    <xf numFmtId="0" fontId="31" fillId="0" borderId="154" xfId="0" applyFont="1" applyBorder="1" applyAlignment="1">
      <alignment horizontal="center" vertical="center"/>
    </xf>
    <xf numFmtId="0" fontId="11" fillId="8" borderId="168" xfId="0" applyFont="1" applyFill="1" applyBorder="1" applyAlignment="1">
      <alignment horizontal="center" vertical="center"/>
    </xf>
    <xf numFmtId="0" fontId="11" fillId="8" borderId="0" xfId="0" applyFont="1" applyFill="1" applyAlignment="1">
      <alignment horizontal="center" vertical="center"/>
    </xf>
    <xf numFmtId="0" fontId="11" fillId="8" borderId="0" xfId="0" applyFont="1" applyFill="1" applyAlignment="1">
      <alignment vertical="center" wrapText="1"/>
    </xf>
    <xf numFmtId="0" fontId="12" fillId="8" borderId="169" xfId="0" applyFont="1" applyFill="1" applyBorder="1"/>
    <xf numFmtId="17" fontId="31" fillId="0" borderId="173" xfId="5" applyNumberFormat="1" applyFont="1" applyBorder="1" applyAlignment="1">
      <alignment horizontal="center" vertical="center"/>
    </xf>
    <xf numFmtId="17" fontId="31" fillId="0" borderId="155" xfId="5" applyNumberFormat="1" applyFont="1" applyBorder="1" applyAlignment="1">
      <alignment horizontal="center" vertical="center"/>
    </xf>
    <xf numFmtId="9" fontId="31" fillId="0" borderId="164" xfId="2" applyFont="1" applyFill="1" applyBorder="1" applyAlignment="1">
      <alignment vertical="center"/>
    </xf>
    <xf numFmtId="0" fontId="33" fillId="0" borderId="174" xfId="0" applyFont="1" applyBorder="1" applyAlignment="1">
      <alignment horizontal="center" vertical="center"/>
    </xf>
    <xf numFmtId="0" fontId="33" fillId="0" borderId="188" xfId="0" applyFont="1" applyBorder="1" applyAlignment="1">
      <alignment vertical="center" wrapText="1"/>
    </xf>
    <xf numFmtId="164" fontId="33" fillId="9" borderId="78" xfId="1" applyNumberFormat="1" applyFont="1" applyFill="1" applyBorder="1" applyAlignment="1" applyProtection="1">
      <alignment vertical="center"/>
      <protection locked="0"/>
    </xf>
    <xf numFmtId="0" fontId="33" fillId="0" borderId="175" xfId="0" applyFont="1" applyBorder="1" applyAlignment="1">
      <alignment horizontal="center" vertical="center"/>
    </xf>
    <xf numFmtId="170" fontId="31" fillId="9" borderId="78" xfId="3" applyNumberFormat="1" applyFont="1" applyFill="1" applyBorder="1" applyAlignment="1" applyProtection="1">
      <alignment vertical="center"/>
      <protection locked="0"/>
    </xf>
    <xf numFmtId="0" fontId="33" fillId="0" borderId="176" xfId="0" applyFont="1" applyBorder="1" applyAlignment="1">
      <alignment horizontal="center" vertical="center"/>
    </xf>
    <xf numFmtId="0" fontId="31" fillId="0" borderId="159" xfId="3" applyNumberFormat="1" applyFont="1" applyFill="1" applyBorder="1" applyAlignment="1">
      <alignment horizontal="center" vertical="center"/>
    </xf>
    <xf numFmtId="0" fontId="33" fillId="0" borderId="193" xfId="0" applyFont="1" applyBorder="1" applyAlignment="1">
      <alignment vertical="center" wrapText="1"/>
    </xf>
    <xf numFmtId="0" fontId="31" fillId="0" borderId="167" xfId="3" applyNumberFormat="1" applyFont="1" applyFill="1" applyBorder="1" applyAlignment="1">
      <alignment horizontal="center" vertical="center"/>
    </xf>
    <xf numFmtId="0" fontId="11" fillId="8" borderId="177" xfId="0" applyFont="1" applyFill="1" applyBorder="1" applyAlignment="1">
      <alignment horizontal="center" vertical="center"/>
    </xf>
    <xf numFmtId="0" fontId="11" fillId="8" borderId="178" xfId="0" applyFont="1" applyFill="1" applyBorder="1" applyAlignment="1">
      <alignment horizontal="center" vertical="center"/>
    </xf>
    <xf numFmtId="0" fontId="11" fillId="8" borderId="179" xfId="0" applyFont="1" applyFill="1" applyBorder="1" applyAlignment="1">
      <alignment vertical="center" wrapText="1"/>
    </xf>
    <xf numFmtId="0" fontId="12" fillId="8" borderId="180" xfId="0" applyFont="1" applyFill="1" applyBorder="1" applyAlignment="1">
      <alignment vertical="center"/>
    </xf>
    <xf numFmtId="0" fontId="33" fillId="0" borderId="164" xfId="0" applyFont="1" applyBorder="1" applyAlignment="1">
      <alignment horizontal="center" vertical="center" wrapText="1"/>
    </xf>
    <xf numFmtId="0" fontId="37" fillId="0" borderId="0" xfId="4" applyProtection="1">
      <protection locked="0"/>
    </xf>
    <xf numFmtId="0" fontId="54" fillId="0" borderId="0" xfId="0" applyFont="1"/>
    <xf numFmtId="0" fontId="25" fillId="0" borderId="0" xfId="0" applyFont="1" applyAlignment="1">
      <alignment wrapText="1"/>
    </xf>
    <xf numFmtId="0" fontId="25" fillId="0" borderId="0" xfId="0" applyFont="1" applyAlignment="1">
      <alignment vertical="top"/>
    </xf>
    <xf numFmtId="0" fontId="8" fillId="2" borderId="0" xfId="0" applyFont="1" applyFill="1" applyAlignment="1">
      <alignment vertical="top"/>
    </xf>
    <xf numFmtId="0" fontId="6" fillId="4" borderId="0" xfId="6" applyFont="1" applyFill="1" applyAlignment="1">
      <alignment vertical="top"/>
    </xf>
    <xf numFmtId="0" fontId="6" fillId="0" borderId="28" xfId="0" applyFont="1" applyBorder="1" applyAlignment="1">
      <alignment horizontal="left" vertical="top" wrapText="1"/>
    </xf>
    <xf numFmtId="49" fontId="8" fillId="2" borderId="0" xfId="0" applyNumberFormat="1" applyFont="1" applyFill="1" applyAlignment="1">
      <alignment horizontal="center" vertical="center" textRotation="90" wrapText="1"/>
    </xf>
    <xf numFmtId="0" fontId="11" fillId="2" borderId="0" xfId="0" applyFont="1" applyFill="1" applyAlignment="1">
      <alignment vertical="top"/>
    </xf>
    <xf numFmtId="0" fontId="14" fillId="4" borderId="0" xfId="0" applyFont="1" applyFill="1" applyAlignment="1">
      <alignment vertical="top"/>
    </xf>
    <xf numFmtId="0" fontId="13" fillId="0" borderId="28" xfId="0" applyFont="1" applyBorder="1" applyAlignment="1">
      <alignment vertical="top" wrapText="1"/>
    </xf>
    <xf numFmtId="0" fontId="45" fillId="0" borderId="0" xfId="0" applyFont="1" applyAlignment="1">
      <alignment horizontal="left" vertical="top" wrapText="1"/>
    </xf>
    <xf numFmtId="0" fontId="13" fillId="0" borderId="0" xfId="0" applyFont="1" applyAlignment="1">
      <alignment vertical="top" wrapText="1"/>
    </xf>
    <xf numFmtId="0" fontId="6" fillId="0" borderId="0" xfId="0" applyFont="1" applyAlignment="1" applyProtection="1">
      <alignment vertical="top"/>
      <protection locked="0"/>
    </xf>
    <xf numFmtId="0" fontId="17" fillId="0" borderId="0" xfId="0" applyFont="1" applyAlignment="1" applyProtection="1">
      <alignment vertical="top" wrapText="1"/>
      <protection locked="0"/>
    </xf>
    <xf numFmtId="0" fontId="17" fillId="0" borderId="90" xfId="0" applyFont="1" applyBorder="1" applyAlignment="1" applyProtection="1">
      <alignment vertical="top" wrapText="1"/>
      <protection locked="0"/>
    </xf>
    <xf numFmtId="0" fontId="59" fillId="0" borderId="0" xfId="0" applyFont="1" applyAlignment="1">
      <alignment vertical="top"/>
    </xf>
    <xf numFmtId="0" fontId="60" fillId="0" borderId="0" xfId="0" applyFont="1" applyAlignment="1">
      <alignment horizontal="left"/>
    </xf>
    <xf numFmtId="0" fontId="23" fillId="0" borderId="0" xfId="0" applyFont="1" applyAlignment="1">
      <alignment vertical="top" wrapText="1"/>
    </xf>
    <xf numFmtId="0" fontId="6" fillId="0" borderId="90" xfId="0" applyFont="1" applyBorder="1" applyAlignment="1" applyProtection="1">
      <alignment vertical="top"/>
      <protection locked="0"/>
    </xf>
    <xf numFmtId="0" fontId="23" fillId="0" borderId="90" xfId="0" applyFont="1" applyBorder="1" applyAlignment="1">
      <alignment vertical="top"/>
    </xf>
    <xf numFmtId="0" fontId="17" fillId="0" borderId="0" xfId="0" applyFont="1" applyAlignment="1">
      <alignment vertical="top" wrapText="1"/>
    </xf>
    <xf numFmtId="0" fontId="48" fillId="0" borderId="0" xfId="0" applyFont="1" applyAlignment="1">
      <alignment horizontal="center" vertical="center"/>
    </xf>
    <xf numFmtId="0" fontId="48" fillId="4" borderId="86" xfId="0" applyFont="1" applyFill="1" applyBorder="1" applyAlignment="1">
      <alignment horizontal="center" vertical="center"/>
    </xf>
    <xf numFmtId="0" fontId="48" fillId="4" borderId="87" xfId="0" applyFont="1" applyFill="1" applyBorder="1" applyAlignment="1">
      <alignment horizontal="center" vertical="center"/>
    </xf>
    <xf numFmtId="0" fontId="48" fillId="4" borderId="88" xfId="0" applyFont="1" applyFill="1" applyBorder="1" applyAlignment="1">
      <alignment horizontal="center" vertical="center"/>
    </xf>
    <xf numFmtId="0" fontId="48" fillId="4" borderId="92" xfId="0" applyFont="1" applyFill="1" applyBorder="1" applyAlignment="1">
      <alignment horizontal="center" vertical="center"/>
    </xf>
    <xf numFmtId="0" fontId="48" fillId="4" borderId="89" xfId="0" applyFont="1" applyFill="1" applyBorder="1" applyAlignment="1">
      <alignment horizontal="center" vertical="center"/>
    </xf>
    <xf numFmtId="0" fontId="48" fillId="4" borderId="0" xfId="0" applyFont="1" applyFill="1" applyAlignment="1">
      <alignment horizontal="center" vertical="center"/>
    </xf>
    <xf numFmtId="0" fontId="48" fillId="4" borderId="90" xfId="0" applyFont="1" applyFill="1" applyBorder="1" applyAlignment="1">
      <alignment horizontal="center" vertical="center"/>
    </xf>
    <xf numFmtId="0" fontId="6" fillId="4" borderId="102" xfId="0" applyFont="1" applyFill="1" applyBorder="1" applyAlignment="1">
      <alignment vertical="top"/>
    </xf>
    <xf numFmtId="0" fontId="10" fillId="0" borderId="132" xfId="0" applyFont="1" applyBorder="1" applyAlignment="1" applyProtection="1">
      <alignment vertical="top"/>
      <protection locked="0"/>
    </xf>
    <xf numFmtId="0" fontId="10" fillId="0" borderId="201" xfId="0" applyFont="1" applyBorder="1" applyAlignment="1" applyProtection="1">
      <alignment vertical="top"/>
      <protection locked="0"/>
    </xf>
    <xf numFmtId="0" fontId="6" fillId="0" borderId="0" xfId="0" applyFont="1" applyAlignment="1">
      <alignment vertical="center"/>
    </xf>
    <xf numFmtId="0" fontId="8" fillId="3" borderId="0" xfId="6" applyFont="1" applyFill="1" applyAlignment="1">
      <alignment horizontal="left" vertical="top"/>
    </xf>
    <xf numFmtId="0" fontId="13" fillId="0" borderId="45" xfId="0" applyFont="1" applyBorder="1" applyAlignment="1">
      <alignment horizontal="left" vertical="top"/>
    </xf>
    <xf numFmtId="0" fontId="6" fillId="0" borderId="0" xfId="0" applyFont="1" applyAlignment="1">
      <alignment horizontal="left" vertical="top"/>
    </xf>
    <xf numFmtId="0" fontId="6" fillId="4" borderId="80" xfId="0" applyFont="1" applyFill="1" applyBorder="1" applyAlignment="1">
      <alignment horizontal="left" vertical="top"/>
    </xf>
    <xf numFmtId="0" fontId="17" fillId="0" borderId="3" xfId="0" applyFont="1" applyBorder="1" applyAlignment="1">
      <alignment vertical="top" wrapText="1"/>
    </xf>
    <xf numFmtId="0" fontId="25" fillId="0" borderId="0" xfId="0" applyFont="1" applyAlignment="1">
      <alignment horizontal="center"/>
    </xf>
    <xf numFmtId="0" fontId="13" fillId="0" borderId="12" xfId="0" applyFont="1" applyBorder="1" applyAlignment="1">
      <alignment horizontal="center" vertical="top"/>
    </xf>
    <xf numFmtId="0" fontId="13" fillId="0" borderId="0" xfId="0" applyFont="1" applyAlignment="1">
      <alignment horizontal="center" vertical="top"/>
    </xf>
    <xf numFmtId="0" fontId="13" fillId="0" borderId="66" xfId="0" applyFont="1" applyBorder="1" applyAlignment="1">
      <alignment horizontal="center" vertical="top"/>
    </xf>
    <xf numFmtId="0" fontId="13" fillId="0" borderId="68" xfId="0" applyFont="1" applyBorder="1" applyAlignment="1">
      <alignment horizontal="center" vertical="top"/>
    </xf>
    <xf numFmtId="0" fontId="13" fillId="0" borderId="46" xfId="0" applyFont="1" applyBorder="1" applyAlignment="1">
      <alignment horizontal="center" vertical="top"/>
    </xf>
    <xf numFmtId="0" fontId="13" fillId="0" borderId="43" xfId="0" applyFont="1" applyBorder="1" applyAlignment="1">
      <alignment horizontal="center" vertical="top"/>
    </xf>
    <xf numFmtId="0" fontId="23" fillId="0" borderId="46" xfId="0" applyFont="1" applyBorder="1" applyAlignment="1">
      <alignment horizontal="center" vertical="top"/>
    </xf>
    <xf numFmtId="0" fontId="13" fillId="0" borderId="45" xfId="0" applyFont="1" applyBorder="1" applyAlignment="1">
      <alignment horizontal="center" vertical="top"/>
    </xf>
    <xf numFmtId="0" fontId="8" fillId="2" borderId="0" xfId="5" applyFont="1" applyFill="1" applyAlignment="1">
      <alignment vertical="top"/>
    </xf>
    <xf numFmtId="0" fontId="13" fillId="4" borderId="1" xfId="5" applyFont="1" applyFill="1" applyBorder="1" applyAlignment="1">
      <alignment vertical="top"/>
    </xf>
    <xf numFmtId="0" fontId="13" fillId="4" borderId="0" xfId="5" applyFont="1" applyFill="1" applyAlignment="1">
      <alignment vertical="top"/>
    </xf>
    <xf numFmtId="164" fontId="6" fillId="0" borderId="0" xfId="9" applyNumberFormat="1" applyFont="1" applyFill="1" applyBorder="1" applyAlignment="1">
      <alignment vertical="top"/>
    </xf>
    <xf numFmtId="164" fontId="13" fillId="4" borderId="0" xfId="9" applyNumberFormat="1" applyFont="1" applyFill="1" applyBorder="1" applyAlignment="1">
      <alignment vertical="top"/>
    </xf>
    <xf numFmtId="0" fontId="8" fillId="3" borderId="0" xfId="5" applyFont="1" applyFill="1" applyAlignment="1">
      <alignment vertical="top"/>
    </xf>
    <xf numFmtId="0" fontId="57" fillId="0" borderId="0" xfId="5" applyFont="1" applyAlignment="1">
      <alignment vertical="top"/>
    </xf>
    <xf numFmtId="0" fontId="10" fillId="0" borderId="0" xfId="5" applyFont="1" applyAlignment="1">
      <alignment horizontal="center" vertical="center" wrapText="1"/>
    </xf>
    <xf numFmtId="0" fontId="45" fillId="4" borderId="1" xfId="5" applyFont="1" applyFill="1" applyBorder="1" applyAlignment="1">
      <alignment vertical="top"/>
    </xf>
    <xf numFmtId="9" fontId="46" fillId="4" borderId="9" xfId="5" applyNumberFormat="1" applyFont="1" applyFill="1" applyBorder="1" applyAlignment="1">
      <alignment vertical="top"/>
    </xf>
    <xf numFmtId="165" fontId="46" fillId="4" borderId="4" xfId="10" applyNumberFormat="1" applyFont="1" applyFill="1" applyBorder="1" applyAlignment="1">
      <alignment vertical="top"/>
    </xf>
    <xf numFmtId="10" fontId="46" fillId="4" borderId="227" xfId="5" applyNumberFormat="1" applyFont="1" applyFill="1" applyBorder="1" applyAlignment="1">
      <alignment vertical="top"/>
    </xf>
    <xf numFmtId="10" fontId="46" fillId="4" borderId="228" xfId="5" applyNumberFormat="1" applyFont="1" applyFill="1" applyBorder="1" applyAlignment="1">
      <alignment vertical="top"/>
    </xf>
    <xf numFmtId="165" fontId="31" fillId="4" borderId="1" xfId="5" applyNumberFormat="1" applyFont="1" applyFill="1" applyBorder="1" applyAlignment="1">
      <alignment vertical="top"/>
    </xf>
    <xf numFmtId="165" fontId="46" fillId="4" borderId="1" xfId="5" applyNumberFormat="1" applyFont="1" applyFill="1" applyBorder="1" applyAlignment="1">
      <alignment vertical="top"/>
    </xf>
    <xf numFmtId="165" fontId="31" fillId="0" borderId="0" xfId="5" applyNumberFormat="1" applyFont="1" applyAlignment="1">
      <alignment vertical="top"/>
    </xf>
    <xf numFmtId="0" fontId="19" fillId="0" borderId="0" xfId="5" applyFont="1" applyAlignment="1" applyProtection="1">
      <alignment horizontal="left" vertical="top"/>
      <protection locked="0"/>
    </xf>
    <xf numFmtId="0" fontId="6" fillId="0" borderId="0" xfId="5" applyFont="1" applyAlignment="1">
      <alignment vertical="top" wrapText="1"/>
    </xf>
    <xf numFmtId="0" fontId="19" fillId="0" borderId="0" xfId="5" applyFont="1" applyAlignment="1" applyProtection="1">
      <alignment vertical="top"/>
      <protection locked="0"/>
    </xf>
    <xf numFmtId="0" fontId="6" fillId="0" borderId="0" xfId="5" applyFont="1" applyAlignment="1" applyProtection="1">
      <alignment vertical="top" wrapText="1"/>
      <protection locked="0"/>
    </xf>
    <xf numFmtId="0" fontId="19" fillId="0" borderId="0" xfId="5" applyFont="1" applyAlignment="1" applyProtection="1">
      <alignment vertical="top" wrapText="1"/>
      <protection locked="0"/>
    </xf>
    <xf numFmtId="0" fontId="6" fillId="0" borderId="0" xfId="5" applyFont="1" applyAlignment="1">
      <alignment vertical="top"/>
    </xf>
    <xf numFmtId="0" fontId="55" fillId="0" borderId="0" xfId="0" applyFont="1" applyAlignment="1">
      <alignment vertical="top" wrapText="1"/>
    </xf>
    <xf numFmtId="0" fontId="17" fillId="0" borderId="202" xfId="0" applyFont="1" applyBorder="1" applyAlignment="1">
      <alignment vertical="top" wrapText="1"/>
    </xf>
    <xf numFmtId="0" fontId="10" fillId="0" borderId="17" xfId="0" applyFont="1" applyBorder="1" applyAlignment="1">
      <alignment vertical="top"/>
    </xf>
    <xf numFmtId="0" fontId="19" fillId="0" borderId="247" xfId="0" applyFont="1" applyBorder="1" applyAlignment="1" applyProtection="1">
      <alignment vertical="top"/>
      <protection locked="0"/>
    </xf>
    <xf numFmtId="0" fontId="19" fillId="0" borderId="201" xfId="0" applyFont="1" applyBorder="1" applyAlignment="1" applyProtection="1">
      <alignment vertical="top"/>
      <protection locked="0"/>
    </xf>
    <xf numFmtId="0" fontId="6" fillId="0" borderId="0" xfId="6" applyFont="1" applyAlignment="1">
      <alignment vertical="top"/>
    </xf>
    <xf numFmtId="0" fontId="56" fillId="0" borderId="0" xfId="6" applyFont="1" applyAlignment="1">
      <alignment vertical="top" wrapText="1"/>
    </xf>
    <xf numFmtId="0" fontId="10" fillId="0" borderId="0" xfId="5" applyFont="1" applyAlignment="1">
      <alignment horizontal="left" vertical="top" wrapText="1"/>
    </xf>
    <xf numFmtId="0" fontId="13" fillId="0" borderId="0" xfId="0" applyFont="1" applyAlignment="1">
      <alignment horizontal="left" vertical="top"/>
    </xf>
    <xf numFmtId="0" fontId="47" fillId="0" borderId="47" xfId="0" applyFont="1" applyBorder="1" applyAlignment="1">
      <alignment horizontal="left" vertical="top"/>
    </xf>
    <xf numFmtId="0" fontId="47" fillId="0" borderId="48" xfId="0" applyFont="1" applyBorder="1" applyAlignment="1">
      <alignment horizontal="left" vertical="top"/>
    </xf>
    <xf numFmtId="0" fontId="47" fillId="0" borderId="59" xfId="0" applyFont="1" applyBorder="1" applyAlignment="1">
      <alignment horizontal="left" vertical="top"/>
    </xf>
    <xf numFmtId="0" fontId="27" fillId="2" borderId="0" xfId="0" applyFont="1" applyFill="1" applyAlignment="1">
      <alignment vertical="top"/>
    </xf>
    <xf numFmtId="0" fontId="17" fillId="0" borderId="0" xfId="0" applyFont="1" applyAlignment="1">
      <alignment horizontal="left" vertical="top"/>
    </xf>
    <xf numFmtId="0" fontId="13" fillId="0" borderId="0" xfId="0" applyFont="1" applyAlignment="1">
      <alignment vertical="top"/>
    </xf>
    <xf numFmtId="0" fontId="13" fillId="4" borderId="1" xfId="5" applyFont="1" applyFill="1" applyBorder="1" applyAlignment="1">
      <alignment horizontal="left" vertical="top"/>
    </xf>
    <xf numFmtId="0" fontId="13" fillId="4" borderId="2" xfId="5" applyFont="1" applyFill="1" applyBorder="1" applyAlignment="1">
      <alignment horizontal="left" vertical="top"/>
    </xf>
    <xf numFmtId="0" fontId="8" fillId="3" borderId="2" xfId="6" applyFont="1" applyFill="1" applyBorder="1" applyAlignment="1">
      <alignment horizontal="left" vertical="top"/>
    </xf>
    <xf numFmtId="164" fontId="13" fillId="4" borderId="1" xfId="9" applyNumberFormat="1" applyFont="1" applyFill="1" applyBorder="1" applyAlignment="1">
      <alignment vertical="top"/>
    </xf>
    <xf numFmtId="164" fontId="13" fillId="4" borderId="2" xfId="9" applyNumberFormat="1" applyFont="1" applyFill="1" applyBorder="1" applyAlignment="1">
      <alignment vertical="top"/>
    </xf>
    <xf numFmtId="0" fontId="8" fillId="3" borderId="0" xfId="6" applyFont="1" applyFill="1" applyAlignment="1">
      <alignment horizontal="center" vertical="top"/>
    </xf>
    <xf numFmtId="164" fontId="6" fillId="0" borderId="1" xfId="9" applyNumberFormat="1" applyFont="1" applyFill="1" applyBorder="1" applyAlignment="1">
      <alignment vertical="top"/>
    </xf>
    <xf numFmtId="164" fontId="6" fillId="0" borderId="2" xfId="9" applyNumberFormat="1" applyFont="1" applyFill="1" applyBorder="1" applyAlignment="1">
      <alignment vertical="top"/>
    </xf>
    <xf numFmtId="164" fontId="13" fillId="0" borderId="0" xfId="9" applyNumberFormat="1" applyFont="1" applyFill="1" applyBorder="1" applyAlignment="1">
      <alignment vertical="top"/>
    </xf>
    <xf numFmtId="164" fontId="13" fillId="0" borderId="1" xfId="9" applyNumberFormat="1" applyFont="1" applyFill="1" applyBorder="1" applyAlignment="1">
      <alignment vertical="top"/>
    </xf>
    <xf numFmtId="164" fontId="13" fillId="0" borderId="2" xfId="9" applyNumberFormat="1" applyFont="1" applyFill="1" applyBorder="1" applyAlignment="1">
      <alignment vertical="top"/>
    </xf>
    <xf numFmtId="10" fontId="46" fillId="4" borderId="6" xfId="5" applyNumberFormat="1" applyFont="1" applyFill="1" applyBorder="1" applyAlignment="1">
      <alignment vertical="top"/>
    </xf>
    <xf numFmtId="0" fontId="8" fillId="0" borderId="0" xfId="5" applyFont="1" applyAlignment="1">
      <alignment vertical="top"/>
    </xf>
    <xf numFmtId="0" fontId="9" fillId="0" borderId="0" xfId="5" applyFont="1" applyAlignment="1">
      <alignment horizontal="left" vertical="top" wrapText="1"/>
    </xf>
    <xf numFmtId="0" fontId="69" fillId="0" borderId="46" xfId="0" applyFont="1" applyBorder="1" applyAlignment="1">
      <alignment horizontal="center" vertical="top"/>
    </xf>
    <xf numFmtId="0" fontId="45" fillId="0" borderId="46" xfId="0" applyFont="1" applyBorder="1" applyAlignment="1">
      <alignment horizontal="center" vertical="top"/>
    </xf>
    <xf numFmtId="0" fontId="47" fillId="0" borderId="62" xfId="0" applyFont="1" applyBorder="1" applyAlignment="1">
      <alignment horizontal="left" vertical="top"/>
    </xf>
    <xf numFmtId="0" fontId="47" fillId="0" borderId="32" xfId="0" applyFont="1" applyBorder="1" applyAlignment="1">
      <alignment horizontal="left" vertical="top"/>
    </xf>
    <xf numFmtId="0" fontId="47" fillId="0" borderId="70" xfId="0" applyFont="1" applyBorder="1" applyAlignment="1">
      <alignment horizontal="left" vertical="top"/>
    </xf>
    <xf numFmtId="0" fontId="13" fillId="0" borderId="266" xfId="0" applyFont="1" applyBorder="1" applyAlignment="1">
      <alignment horizontal="center" vertical="top"/>
    </xf>
    <xf numFmtId="0" fontId="66" fillId="0" borderId="0" xfId="0" applyFont="1" applyAlignment="1">
      <alignment vertical="top"/>
    </xf>
    <xf numFmtId="0" fontId="69" fillId="3" borderId="0" xfId="0" applyFont="1" applyFill="1" applyAlignment="1">
      <alignment vertical="top"/>
    </xf>
    <xf numFmtId="0" fontId="23" fillId="0" borderId="3" xfId="0" applyFont="1" applyBorder="1" applyAlignment="1">
      <alignment vertical="top"/>
    </xf>
    <xf numFmtId="0" fontId="6" fillId="4" borderId="268" xfId="0" applyFont="1" applyFill="1" applyBorder="1" applyAlignment="1">
      <alignment horizontal="left" vertical="top"/>
    </xf>
    <xf numFmtId="0" fontId="17" fillId="0" borderId="133" xfId="0" applyFont="1" applyBorder="1" applyAlignment="1" applyProtection="1">
      <alignment vertical="top"/>
      <protection locked="0"/>
    </xf>
    <xf numFmtId="0" fontId="17" fillId="0" borderId="245" xfId="0" applyFont="1" applyBorder="1" applyAlignment="1" applyProtection="1">
      <alignment vertical="top"/>
      <protection locked="0"/>
    </xf>
    <xf numFmtId="0" fontId="17" fillId="0" borderId="135" xfId="0" applyFont="1" applyBorder="1" applyAlignment="1" applyProtection="1">
      <alignment vertical="top"/>
      <protection locked="0"/>
    </xf>
    <xf numFmtId="164" fontId="17" fillId="0" borderId="0" xfId="1" applyNumberFormat="1" applyFont="1" applyBorder="1" applyAlignment="1" applyProtection="1">
      <alignment vertical="top"/>
      <protection locked="0"/>
    </xf>
    <xf numFmtId="0" fontId="10" fillId="4" borderId="0" xfId="0" applyFont="1" applyFill="1" applyAlignment="1">
      <alignment horizontal="left" vertical="top"/>
    </xf>
    <xf numFmtId="0" fontId="23" fillId="4" borderId="0" xfId="0" applyFont="1" applyFill="1" applyAlignment="1">
      <alignment horizontal="right" vertical="top"/>
    </xf>
    <xf numFmtId="0" fontId="47" fillId="0" borderId="46" xfId="0" applyFont="1" applyBorder="1" applyAlignment="1">
      <alignment horizontal="left" vertical="top"/>
    </xf>
    <xf numFmtId="0" fontId="47" fillId="0" borderId="0" xfId="0" applyFont="1" applyAlignment="1">
      <alignment horizontal="left" vertical="top"/>
    </xf>
    <xf numFmtId="0" fontId="32" fillId="0" borderId="12" xfId="0" applyFont="1" applyBorder="1" applyAlignment="1">
      <alignment horizontal="left" vertical="top"/>
    </xf>
    <xf numFmtId="0" fontId="13" fillId="0" borderId="46" xfId="0" applyFont="1" applyBorder="1" applyAlignment="1">
      <alignment horizontal="left" vertical="top"/>
    </xf>
    <xf numFmtId="0" fontId="72" fillId="0" borderId="0" xfId="0" applyFont="1" applyAlignment="1">
      <alignment horizontal="left" vertical="top" wrapText="1"/>
    </xf>
    <xf numFmtId="0" fontId="73" fillId="0" borderId="0" xfId="0" applyFont="1" applyAlignment="1">
      <alignment vertical="top"/>
    </xf>
    <xf numFmtId="0" fontId="6" fillId="0" borderId="3" xfId="5" applyFont="1" applyBorder="1" applyAlignment="1">
      <alignment vertical="top" wrapText="1"/>
    </xf>
    <xf numFmtId="0" fontId="7" fillId="0" borderId="200" xfId="0" applyFont="1" applyBorder="1" applyAlignment="1">
      <alignment horizontal="left" vertical="top"/>
    </xf>
    <xf numFmtId="0" fontId="37" fillId="0" borderId="237" xfId="4" applyBorder="1" applyAlignment="1" applyProtection="1">
      <alignment vertical="center" wrapText="1"/>
      <protection locked="0"/>
    </xf>
    <xf numFmtId="0" fontId="6" fillId="0" borderId="237" xfId="0" applyFont="1" applyBorder="1" applyAlignment="1">
      <alignment horizontal="left"/>
    </xf>
    <xf numFmtId="0" fontId="25" fillId="3" borderId="0" xfId="0" applyFont="1" applyFill="1"/>
    <xf numFmtId="0" fontId="10" fillId="0" borderId="14" xfId="0" applyFont="1" applyBorder="1" applyAlignment="1" applyProtection="1">
      <alignment vertical="top"/>
      <protection locked="0"/>
    </xf>
    <xf numFmtId="0" fontId="17" fillId="0" borderId="90" xfId="0" applyFont="1" applyBorder="1" applyAlignment="1" applyProtection="1">
      <alignment vertical="top"/>
      <protection locked="0"/>
    </xf>
    <xf numFmtId="0" fontId="17" fillId="0" borderId="0" xfId="0" applyFont="1" applyAlignment="1" applyProtection="1">
      <alignment vertical="top"/>
      <protection locked="0"/>
    </xf>
    <xf numFmtId="0" fontId="2" fillId="0" borderId="0" xfId="5" applyFont="1" applyAlignment="1">
      <alignment vertical="top"/>
    </xf>
    <xf numFmtId="164" fontId="16" fillId="0" borderId="0" xfId="5" applyNumberFormat="1" applyFont="1" applyAlignment="1">
      <alignment vertical="center" wrapText="1"/>
    </xf>
    <xf numFmtId="0" fontId="76" fillId="0" borderId="0" xfId="5" applyFont="1" applyAlignment="1">
      <alignment vertical="top"/>
    </xf>
    <xf numFmtId="0" fontId="27" fillId="0" borderId="0" xfId="5" applyFont="1" applyAlignment="1">
      <alignment horizontal="left" vertical="top" wrapText="1"/>
    </xf>
    <xf numFmtId="10" fontId="46" fillId="4" borderId="55" xfId="5" applyNumberFormat="1" applyFont="1" applyFill="1" applyBorder="1" applyAlignment="1">
      <alignment vertical="top"/>
    </xf>
    <xf numFmtId="9" fontId="46" fillId="4" borderId="1" xfId="5" applyNumberFormat="1" applyFont="1" applyFill="1" applyBorder="1" applyAlignment="1">
      <alignment vertical="top"/>
    </xf>
    <xf numFmtId="10" fontId="46" fillId="4" borderId="236" xfId="5" applyNumberFormat="1" applyFont="1" applyFill="1" applyBorder="1" applyAlignment="1">
      <alignment vertical="top"/>
    </xf>
    <xf numFmtId="0" fontId="6" fillId="0" borderId="0" xfId="5" applyFont="1" applyAlignment="1" applyProtection="1">
      <alignment horizontal="left" vertical="top" wrapText="1"/>
      <protection locked="0"/>
    </xf>
    <xf numFmtId="0" fontId="14" fillId="0" borderId="0" xfId="5" applyFont="1" applyAlignment="1" applyProtection="1">
      <alignment vertical="top" wrapText="1"/>
      <protection locked="0"/>
    </xf>
    <xf numFmtId="0" fontId="77" fillId="4" borderId="0" xfId="0" applyFont="1" applyFill="1" applyAlignment="1">
      <alignment vertical="top"/>
    </xf>
    <xf numFmtId="0" fontId="1" fillId="0" borderId="0" xfId="0" applyFont="1" applyAlignment="1">
      <alignment vertical="top"/>
    </xf>
    <xf numFmtId="0" fontId="1" fillId="0" borderId="0" xfId="5" applyFont="1" applyAlignment="1">
      <alignment vertical="top"/>
    </xf>
    <xf numFmtId="0" fontId="6" fillId="0" borderId="0" xfId="0" applyFont="1" applyAlignment="1">
      <alignment horizontal="center" vertical="top" wrapText="1"/>
    </xf>
    <xf numFmtId="0" fontId="17" fillId="0" borderId="0" xfId="0" applyFont="1" applyAlignment="1">
      <alignment horizontal="left" vertical="top" wrapText="1"/>
    </xf>
    <xf numFmtId="0" fontId="10" fillId="0" borderId="0" xfId="0" applyFont="1" applyAlignment="1">
      <alignment vertical="top" wrapText="1"/>
    </xf>
    <xf numFmtId="49" fontId="27" fillId="2" borderId="0" xfId="0" applyNumberFormat="1" applyFont="1" applyFill="1" applyAlignment="1" applyProtection="1">
      <alignment horizontal="center" vertical="top"/>
      <protection locked="0"/>
    </xf>
    <xf numFmtId="0" fontId="10" fillId="0" borderId="23" xfId="0" applyFont="1" applyBorder="1" applyAlignment="1">
      <alignment vertical="top" wrapText="1"/>
    </xf>
    <xf numFmtId="0" fontId="10" fillId="0" borderId="103" xfId="0" applyFont="1" applyBorder="1" applyAlignment="1">
      <alignment vertical="top" wrapText="1"/>
    </xf>
    <xf numFmtId="0" fontId="17" fillId="0" borderId="23" xfId="0" applyFont="1" applyBorder="1" applyAlignment="1" applyProtection="1">
      <alignment vertical="top"/>
      <protection locked="0"/>
    </xf>
    <xf numFmtId="0" fontId="17" fillId="0" borderId="103" xfId="0" applyFont="1" applyBorder="1" applyAlignment="1" applyProtection="1">
      <alignment vertical="top"/>
      <protection locked="0"/>
    </xf>
    <xf numFmtId="0" fontId="77" fillId="4" borderId="10" xfId="0" applyFont="1" applyFill="1" applyBorder="1" applyAlignment="1">
      <alignment horizontal="left" vertical="top"/>
    </xf>
    <xf numFmtId="0" fontId="23" fillId="4" borderId="0" xfId="0" applyFont="1" applyFill="1" applyAlignment="1">
      <alignment vertical="top"/>
    </xf>
    <xf numFmtId="0" fontId="34" fillId="0" borderId="0" xfId="0" applyFont="1" applyAlignment="1">
      <alignment horizontal="center" vertical="center"/>
    </xf>
    <xf numFmtId="0" fontId="34" fillId="0" borderId="3" xfId="0" applyFont="1" applyBorder="1" applyAlignment="1">
      <alignment horizontal="center" vertical="center"/>
    </xf>
    <xf numFmtId="0" fontId="25" fillId="0" borderId="104" xfId="0" applyFont="1" applyBorder="1" applyAlignment="1" applyProtection="1">
      <alignment horizontal="center" vertical="center" wrapText="1"/>
      <protection locked="0"/>
    </xf>
    <xf numFmtId="0" fontId="25" fillId="0" borderId="108" xfId="0" applyFont="1" applyBorder="1" applyAlignment="1" applyProtection="1">
      <alignment horizontal="center" vertical="center" wrapText="1"/>
      <protection locked="0"/>
    </xf>
    <xf numFmtId="0" fontId="25" fillId="0" borderId="109" xfId="0" applyFont="1" applyBorder="1" applyAlignment="1" applyProtection="1">
      <alignment horizontal="center" vertical="center" wrapText="1"/>
      <protection locked="0"/>
    </xf>
    <xf numFmtId="0" fontId="25" fillId="0" borderId="110" xfId="0" applyFont="1" applyBorder="1" applyAlignment="1">
      <alignment horizontal="center" vertical="center" wrapText="1"/>
    </xf>
    <xf numFmtId="0" fontId="25" fillId="0" borderId="111" xfId="0" applyFont="1" applyBorder="1" applyAlignment="1">
      <alignment horizontal="center" vertical="center" wrapText="1"/>
    </xf>
    <xf numFmtId="0" fontId="25" fillId="0" borderId="112" xfId="0" applyFont="1" applyBorder="1" applyAlignment="1">
      <alignment horizontal="center" vertical="center" wrapText="1"/>
    </xf>
    <xf numFmtId="0" fontId="31" fillId="0" borderId="0" xfId="0" applyFont="1" applyAlignment="1">
      <alignment horizontal="left" vertical="top" wrapText="1"/>
    </xf>
    <xf numFmtId="0" fontId="67" fillId="0" borderId="86" xfId="0" applyFont="1" applyBorder="1" applyAlignment="1" applyProtection="1">
      <alignment horizontal="center" vertical="top" wrapText="1"/>
      <protection locked="0"/>
    </xf>
    <xf numFmtId="0" fontId="67" fillId="0" borderId="87" xfId="0" applyFont="1" applyBorder="1" applyAlignment="1" applyProtection="1">
      <alignment horizontal="center" vertical="top" wrapText="1"/>
      <protection locked="0"/>
    </xf>
    <xf numFmtId="0" fontId="67" fillId="0" borderId="88" xfId="0" applyFont="1" applyBorder="1" applyAlignment="1" applyProtection="1">
      <alignment horizontal="center" vertical="top" wrapText="1"/>
      <protection locked="0"/>
    </xf>
    <xf numFmtId="0" fontId="67" fillId="0" borderId="92" xfId="0" applyFont="1" applyBorder="1" applyAlignment="1" applyProtection="1">
      <alignment horizontal="center" vertical="top" wrapText="1"/>
      <protection locked="0"/>
    </xf>
    <xf numFmtId="0" fontId="67" fillId="0" borderId="89" xfId="0" applyFont="1" applyBorder="1" applyAlignment="1" applyProtection="1">
      <alignment horizontal="center" vertical="top" wrapText="1"/>
      <protection locked="0"/>
    </xf>
    <xf numFmtId="0" fontId="67" fillId="0" borderId="102" xfId="0" applyFont="1" applyBorder="1" applyAlignment="1" applyProtection="1">
      <alignment horizontal="center" vertical="top" wrapText="1"/>
      <protection locked="0"/>
    </xf>
    <xf numFmtId="0" fontId="31" fillId="0" borderId="0" xfId="0" applyFont="1" applyAlignment="1">
      <alignment horizontal="left" vertical="top"/>
    </xf>
    <xf numFmtId="0" fontId="31" fillId="0" borderId="3" xfId="0" applyFont="1" applyBorder="1" applyAlignment="1">
      <alignment horizontal="left" vertical="top"/>
    </xf>
    <xf numFmtId="0" fontId="34" fillId="0" borderId="285" xfId="0" applyFont="1" applyBorder="1" applyAlignment="1">
      <alignment horizontal="center" vertical="center"/>
    </xf>
    <xf numFmtId="0" fontId="34" fillId="0" borderId="287" xfId="0" applyFont="1" applyBorder="1" applyAlignment="1">
      <alignment horizontal="center" vertical="center"/>
    </xf>
    <xf numFmtId="0" fontId="23" fillId="0" borderId="286" xfId="0" applyFont="1" applyBorder="1" applyAlignment="1">
      <alignment horizontal="left" vertical="center" wrapText="1"/>
    </xf>
    <xf numFmtId="0" fontId="23" fillId="0" borderId="288" xfId="0" applyFont="1" applyBorder="1" applyAlignment="1">
      <alignment horizontal="left" vertical="center" wrapText="1"/>
    </xf>
    <xf numFmtId="0" fontId="23" fillId="0" borderId="10" xfId="0" applyFont="1" applyBorder="1" applyAlignment="1">
      <alignment horizontal="left" vertical="center" wrapText="1"/>
    </xf>
    <xf numFmtId="0" fontId="23" fillId="0" borderId="289" xfId="0" applyFont="1" applyBorder="1" applyAlignment="1">
      <alignment horizontal="left" vertical="center" wrapText="1"/>
    </xf>
    <xf numFmtId="0" fontId="25" fillId="0" borderId="104" xfId="0" applyFont="1" applyBorder="1" applyAlignment="1" applyProtection="1">
      <alignment horizontal="center" vertical="center"/>
      <protection locked="0"/>
    </xf>
    <xf numFmtId="0" fontId="25" fillId="0" borderId="109" xfId="0" applyFont="1" applyBorder="1" applyAlignment="1" applyProtection="1">
      <alignment horizontal="center" vertical="center"/>
      <protection locked="0"/>
    </xf>
    <xf numFmtId="0" fontId="23" fillId="0" borderId="110" xfId="0" applyFont="1" applyBorder="1" applyAlignment="1">
      <alignment horizontal="center" vertical="center"/>
    </xf>
    <xf numFmtId="0" fontId="23" fillId="0" borderId="112" xfId="0" applyFont="1" applyBorder="1" applyAlignment="1">
      <alignment horizontal="center" vertical="center"/>
    </xf>
    <xf numFmtId="0" fontId="34" fillId="0" borderId="185" xfId="0" applyFont="1" applyBorder="1" applyAlignment="1">
      <alignment horizontal="center" vertical="center"/>
    </xf>
    <xf numFmtId="0" fontId="34" fillId="0" borderId="187" xfId="0" applyFont="1" applyBorder="1" applyAlignment="1">
      <alignment horizontal="center" vertical="center"/>
    </xf>
    <xf numFmtId="0" fontId="28" fillId="0" borderId="104" xfId="0" applyFont="1" applyBorder="1" applyAlignment="1" applyProtection="1">
      <alignment horizontal="center" vertical="center"/>
      <protection locked="0"/>
    </xf>
    <xf numFmtId="0" fontId="28" fillId="0" borderId="109" xfId="0" applyFont="1" applyBorder="1" applyAlignment="1" applyProtection="1">
      <alignment horizontal="center" vertical="center"/>
      <protection locked="0"/>
    </xf>
    <xf numFmtId="0" fontId="23" fillId="4" borderId="108" xfId="0" applyFont="1" applyFill="1" applyBorder="1" applyAlignment="1">
      <alignment horizontal="center" vertical="center"/>
    </xf>
    <xf numFmtId="0" fontId="23" fillId="4" borderId="91" xfId="0" applyFont="1" applyFill="1" applyBorder="1" applyAlignment="1">
      <alignment horizontal="center" vertical="center"/>
    </xf>
    <xf numFmtId="0" fontId="34" fillId="0" borderId="24" xfId="0" applyFont="1" applyBorder="1" applyAlignment="1">
      <alignment horizontal="center" vertical="center"/>
    </xf>
    <xf numFmtId="0" fontId="34" fillId="0" borderId="23" xfId="0" applyFont="1" applyBorder="1" applyAlignment="1">
      <alignment horizontal="center" vertical="center"/>
    </xf>
    <xf numFmtId="0" fontId="23" fillId="0" borderId="0" xfId="0" applyFont="1" applyAlignment="1">
      <alignment horizontal="left" vertical="center" wrapText="1"/>
    </xf>
    <xf numFmtId="0" fontId="23" fillId="0" borderId="89" xfId="0" applyFont="1" applyBorder="1" applyAlignment="1">
      <alignment horizontal="left" vertical="center" wrapText="1"/>
    </xf>
    <xf numFmtId="0" fontId="23" fillId="0" borderId="90" xfId="0" applyFont="1" applyBorder="1" applyAlignment="1">
      <alignment horizontal="center" vertical="center" wrapText="1"/>
    </xf>
    <xf numFmtId="0" fontId="23" fillId="0" borderId="102" xfId="0" applyFont="1" applyBorder="1" applyAlignment="1">
      <alignment horizontal="center" vertical="center" wrapText="1"/>
    </xf>
    <xf numFmtId="0" fontId="28" fillId="0" borderId="108" xfId="0" applyFont="1" applyBorder="1" applyAlignment="1" applyProtection="1">
      <alignment horizontal="center" vertical="center"/>
      <protection locked="0"/>
    </xf>
    <xf numFmtId="0" fontId="23" fillId="0" borderId="86" xfId="0" applyFont="1" applyBorder="1" applyAlignment="1" applyProtection="1">
      <alignment horizontal="center" vertical="top"/>
      <protection locked="0"/>
    </xf>
    <xf numFmtId="0" fontId="23" fillId="0" borderId="87" xfId="0" applyFont="1" applyBorder="1" applyAlignment="1" applyProtection="1">
      <alignment horizontal="center" vertical="top"/>
      <protection locked="0"/>
    </xf>
    <xf numFmtId="0" fontId="23" fillId="0" borderId="88" xfId="0" applyFont="1" applyBorder="1" applyAlignment="1" applyProtection="1">
      <alignment horizontal="center" vertical="top"/>
      <protection locked="0"/>
    </xf>
    <xf numFmtId="0" fontId="23" fillId="0" borderId="91" xfId="0" applyFont="1" applyBorder="1" applyAlignment="1" applyProtection="1">
      <alignment horizontal="center" vertical="top"/>
      <protection locked="0"/>
    </xf>
    <xf numFmtId="0" fontId="23" fillId="0" borderId="0" xfId="0" applyFont="1" applyAlignment="1" applyProtection="1">
      <alignment horizontal="center" vertical="top"/>
      <protection locked="0"/>
    </xf>
    <xf numFmtId="0" fontId="23" fillId="0" borderId="90" xfId="0" applyFont="1" applyBorder="1" applyAlignment="1" applyProtection="1">
      <alignment horizontal="center" vertical="top"/>
      <protection locked="0"/>
    </xf>
    <xf numFmtId="0" fontId="23" fillId="0" borderId="92" xfId="0" applyFont="1" applyBorder="1" applyAlignment="1" applyProtection="1">
      <alignment horizontal="center" vertical="top"/>
      <protection locked="0"/>
    </xf>
    <xf numFmtId="0" fontId="23" fillId="0" borderId="89" xfId="0" applyFont="1" applyBorder="1" applyAlignment="1" applyProtection="1">
      <alignment horizontal="center" vertical="top"/>
      <protection locked="0"/>
    </xf>
    <xf numFmtId="0" fontId="23" fillId="0" borderId="102" xfId="0" applyFont="1" applyBorder="1" applyAlignment="1" applyProtection="1">
      <alignment horizontal="center" vertical="top"/>
      <protection locked="0"/>
    </xf>
    <xf numFmtId="0" fontId="23" fillId="0" borderId="24" xfId="0" applyFont="1" applyBorder="1" applyAlignment="1">
      <alignment horizontal="left" vertical="center" wrapText="1"/>
    </xf>
    <xf numFmtId="0" fontId="23" fillId="0" borderId="186" xfId="0" applyFont="1" applyBorder="1" applyAlignment="1">
      <alignment horizontal="left" vertical="center" wrapText="1"/>
    </xf>
    <xf numFmtId="0" fontId="23" fillId="0" borderId="23" xfId="0" applyFont="1" applyBorder="1" applyAlignment="1">
      <alignment horizontal="left" vertical="center" wrapText="1"/>
    </xf>
    <xf numFmtId="0" fontId="23" fillId="0" borderId="103" xfId="0" applyFont="1" applyBorder="1" applyAlignment="1">
      <alignment horizontal="left" vertical="center" wrapText="1"/>
    </xf>
    <xf numFmtId="0" fontId="23" fillId="0" borderId="73" xfId="0" applyFont="1" applyBorder="1" applyAlignment="1">
      <alignment horizontal="center" vertical="center"/>
    </xf>
    <xf numFmtId="0" fontId="23" fillId="0" borderId="82" xfId="0" applyFont="1" applyBorder="1" applyAlignment="1">
      <alignment horizontal="center" vertical="center"/>
    </xf>
    <xf numFmtId="0" fontId="23" fillId="4" borderId="0" xfId="0" applyFont="1" applyFill="1" applyAlignment="1">
      <alignment horizontal="left" vertical="center"/>
    </xf>
    <xf numFmtId="0" fontId="17" fillId="0" borderId="0" xfId="0" applyFont="1" applyAlignment="1">
      <alignment horizontal="left" vertical="top"/>
    </xf>
    <xf numFmtId="0" fontId="17" fillId="0" borderId="0" xfId="0" applyFont="1" applyAlignment="1">
      <alignment vertical="top"/>
    </xf>
    <xf numFmtId="0" fontId="17" fillId="0" borderId="23" xfId="0" applyFont="1" applyBorder="1" applyAlignment="1">
      <alignment vertical="top"/>
    </xf>
    <xf numFmtId="9" fontId="17" fillId="0" borderId="79" xfId="0" applyNumberFormat="1" applyFont="1" applyBorder="1" applyAlignment="1" applyProtection="1">
      <alignment vertical="top"/>
      <protection locked="0"/>
    </xf>
    <xf numFmtId="0" fontId="17" fillId="0" borderId="80" xfId="0" applyFont="1" applyBorder="1" applyAlignment="1" applyProtection="1">
      <alignment vertical="top"/>
      <protection locked="0"/>
    </xf>
    <xf numFmtId="0" fontId="17" fillId="0" borderId="81" xfId="0" applyFont="1" applyBorder="1" applyAlignment="1" applyProtection="1">
      <alignment vertical="top"/>
      <protection locked="0"/>
    </xf>
    <xf numFmtId="0" fontId="17" fillId="0" borderId="104" xfId="0" applyFont="1" applyBorder="1" applyAlignment="1" applyProtection="1">
      <alignment horizontal="center" vertical="center"/>
      <protection locked="0"/>
    </xf>
    <xf numFmtId="0" fontId="17" fillId="0" borderId="108" xfId="0" applyFont="1" applyBorder="1" applyAlignment="1" applyProtection="1">
      <alignment horizontal="center" vertical="center"/>
      <protection locked="0"/>
    </xf>
    <xf numFmtId="0" fontId="17" fillId="0" borderId="109" xfId="0" applyFont="1" applyBorder="1" applyAlignment="1" applyProtection="1">
      <alignment horizontal="center" vertical="center"/>
      <protection locked="0"/>
    </xf>
    <xf numFmtId="0" fontId="17" fillId="0" borderId="0" xfId="0" applyFont="1" applyAlignment="1">
      <alignment horizontal="left" vertical="top" wrapText="1"/>
    </xf>
    <xf numFmtId="0" fontId="17" fillId="0" borderId="90" xfId="0" applyFont="1" applyBorder="1" applyAlignment="1">
      <alignment horizontal="left" vertical="top" wrapText="1"/>
    </xf>
    <xf numFmtId="0" fontId="6" fillId="4" borderId="79" xfId="0" applyFont="1" applyFill="1" applyBorder="1" applyAlignment="1">
      <alignment horizontal="left" vertical="top"/>
    </xf>
    <xf numFmtId="0" fontId="6" fillId="4" borderId="80" xfId="0" applyFont="1" applyFill="1" applyBorder="1" applyAlignment="1">
      <alignment horizontal="left" vertical="top"/>
    </xf>
    <xf numFmtId="0" fontId="71" fillId="0" borderId="24" xfId="0" applyFont="1" applyBorder="1" applyAlignment="1">
      <alignment horizontal="center" vertical="center"/>
    </xf>
    <xf numFmtId="0" fontId="71" fillId="0" borderId="0" xfId="0" applyFont="1" applyAlignment="1">
      <alignment horizontal="center" vertical="center"/>
    </xf>
    <xf numFmtId="0" fontId="25" fillId="0" borderId="108" xfId="0" applyFont="1" applyBorder="1" applyAlignment="1" applyProtection="1">
      <alignment horizontal="center" vertical="center"/>
      <protection locked="0"/>
    </xf>
    <xf numFmtId="0" fontId="6" fillId="4" borderId="239" xfId="0" applyFont="1" applyFill="1" applyBorder="1" applyAlignment="1">
      <alignment horizontal="center" vertical="top"/>
    </xf>
    <xf numFmtId="0" fontId="6" fillId="4" borderId="81" xfId="0" applyFont="1" applyFill="1" applyBorder="1" applyAlignment="1">
      <alignment horizontal="center" vertical="top"/>
    </xf>
    <xf numFmtId="9" fontId="17" fillId="0" borderId="269" xfId="2" applyFont="1" applyBorder="1" applyAlignment="1" applyProtection="1">
      <alignment horizontal="center" vertical="top"/>
      <protection locked="0"/>
    </xf>
    <xf numFmtId="9" fontId="17" fillId="0" borderId="127" xfId="2" applyFont="1" applyBorder="1" applyAlignment="1" applyProtection="1">
      <alignment horizontal="center" vertical="top"/>
      <protection locked="0"/>
    </xf>
    <xf numFmtId="9" fontId="17" fillId="0" borderId="134" xfId="2" applyFont="1" applyBorder="1" applyAlignment="1" applyProtection="1">
      <alignment horizontal="center" vertical="top"/>
      <protection locked="0"/>
    </xf>
    <xf numFmtId="9" fontId="17" fillId="0" borderId="130" xfId="2" applyFont="1" applyBorder="1" applyAlignment="1" applyProtection="1">
      <alignment horizontal="center" vertical="top"/>
      <protection locked="0"/>
    </xf>
    <xf numFmtId="9" fontId="17" fillId="0" borderId="270" xfId="2" applyFont="1" applyBorder="1" applyAlignment="1" applyProtection="1">
      <alignment horizontal="center" vertical="top"/>
      <protection locked="0"/>
    </xf>
    <xf numFmtId="9" fontId="17" fillId="0" borderId="136" xfId="2" applyFont="1" applyBorder="1" applyAlignment="1" applyProtection="1">
      <alignment horizontal="center" vertical="top"/>
      <protection locked="0"/>
    </xf>
    <xf numFmtId="49" fontId="12" fillId="2" borderId="0" xfId="0" applyNumberFormat="1" applyFont="1" applyFill="1" applyAlignment="1">
      <alignment horizontal="center" vertical="top"/>
    </xf>
    <xf numFmtId="0" fontId="17" fillId="0" borderId="86" xfId="0" applyFont="1" applyBorder="1" applyAlignment="1" applyProtection="1">
      <alignment horizontal="left" vertical="top" wrapText="1"/>
      <protection locked="0"/>
    </xf>
    <xf numFmtId="0" fontId="17" fillId="0" borderId="87" xfId="0" applyFont="1" applyBorder="1" applyAlignment="1" applyProtection="1">
      <alignment horizontal="left" vertical="top" wrapText="1"/>
      <protection locked="0"/>
    </xf>
    <xf numFmtId="0" fontId="17" fillId="0" borderId="88" xfId="0" applyFont="1" applyBorder="1" applyAlignment="1" applyProtection="1">
      <alignment horizontal="left" vertical="top" wrapText="1"/>
      <protection locked="0"/>
    </xf>
    <xf numFmtId="0" fontId="17" fillId="0" borderId="91" xfId="0" applyFont="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90" xfId="0" applyFont="1" applyBorder="1" applyAlignment="1" applyProtection="1">
      <alignment horizontal="left" vertical="top" wrapText="1"/>
      <protection locked="0"/>
    </xf>
    <xf numFmtId="0" fontId="17" fillId="0" borderId="92" xfId="0" applyFont="1" applyBorder="1" applyAlignment="1" applyProtection="1">
      <alignment horizontal="left" vertical="top" wrapText="1"/>
      <protection locked="0"/>
    </xf>
    <xf numFmtId="0" fontId="17" fillId="0" borderId="89" xfId="0" applyFont="1" applyBorder="1" applyAlignment="1" applyProtection="1">
      <alignment horizontal="left" vertical="top" wrapText="1"/>
      <protection locked="0"/>
    </xf>
    <xf numFmtId="0" fontId="17" fillId="0" borderId="102" xfId="0" applyFont="1" applyBorder="1" applyAlignment="1" applyProtection="1">
      <alignment horizontal="left" vertical="top" wrapText="1"/>
      <protection locked="0"/>
    </xf>
    <xf numFmtId="9" fontId="6" fillId="0" borderId="15" xfId="2" applyFont="1" applyBorder="1" applyAlignment="1" applyProtection="1">
      <alignment horizontal="center" vertical="top"/>
    </xf>
    <xf numFmtId="9" fontId="6" fillId="0" borderId="16" xfId="2" applyFont="1" applyBorder="1" applyAlignment="1" applyProtection="1">
      <alignment horizontal="center" vertical="top"/>
    </xf>
    <xf numFmtId="9" fontId="6" fillId="0" borderId="17" xfId="2" applyFont="1" applyBorder="1" applyAlignment="1" applyProtection="1">
      <alignment horizontal="center" vertical="top"/>
    </xf>
    <xf numFmtId="9" fontId="35" fillId="0" borderId="73" xfId="2" applyFont="1" applyFill="1" applyBorder="1" applyAlignment="1" applyProtection="1">
      <alignment horizontal="center" vertical="center" wrapText="1"/>
    </xf>
    <xf numFmtId="9" fontId="35" fillId="0" borderId="83" xfId="2" applyFont="1" applyFill="1" applyBorder="1" applyAlignment="1" applyProtection="1">
      <alignment horizontal="center" vertical="center" wrapText="1"/>
    </xf>
    <xf numFmtId="9" fontId="35" fillId="0" borderId="82" xfId="2" applyFont="1" applyFill="1" applyBorder="1" applyAlignment="1" applyProtection="1">
      <alignment horizontal="center" vertical="center" wrapText="1"/>
    </xf>
    <xf numFmtId="0" fontId="25" fillId="0" borderId="18" xfId="0" applyFont="1" applyBorder="1" applyAlignment="1">
      <alignment horizontal="center" vertical="center" wrapText="1"/>
    </xf>
    <xf numFmtId="0" fontId="25" fillId="0" borderId="19" xfId="0" applyFont="1" applyBorder="1" applyAlignment="1">
      <alignment horizontal="center" vertical="center" wrapText="1"/>
    </xf>
    <xf numFmtId="0" fontId="35" fillId="0" borderId="73" xfId="0" applyFont="1" applyBorder="1" applyAlignment="1">
      <alignment horizontal="center" vertical="center" wrapText="1"/>
    </xf>
    <xf numFmtId="0" fontId="35" fillId="0" borderId="83" xfId="0" applyFont="1" applyBorder="1" applyAlignment="1">
      <alignment horizontal="center" vertical="center" wrapText="1"/>
    </xf>
    <xf numFmtId="0" fontId="25" fillId="0" borderId="22" xfId="0" applyFont="1" applyBorder="1" applyAlignment="1">
      <alignment horizontal="center" vertical="center" wrapText="1"/>
    </xf>
    <xf numFmtId="0" fontId="8" fillId="8" borderId="0" xfId="0" applyFont="1" applyFill="1" applyAlignment="1">
      <alignment horizontal="left" vertical="top"/>
    </xf>
    <xf numFmtId="0" fontId="17" fillId="4" borderId="79" xfId="0" applyFont="1" applyFill="1" applyBorder="1" applyAlignment="1">
      <alignment horizontal="left" vertical="top" wrapText="1"/>
    </xf>
    <xf numFmtId="0" fontId="17" fillId="4" borderId="80" xfId="0" applyFont="1" applyFill="1" applyBorder="1" applyAlignment="1">
      <alignment horizontal="left" vertical="top" wrapText="1"/>
    </xf>
    <xf numFmtId="0" fontId="17" fillId="4" borderId="81" xfId="0" applyFont="1" applyFill="1" applyBorder="1" applyAlignment="1">
      <alignment horizontal="left" vertical="top" wrapText="1"/>
    </xf>
    <xf numFmtId="0" fontId="10" fillId="4" borderId="79" xfId="0" applyFont="1" applyFill="1" applyBorder="1" applyAlignment="1">
      <alignment horizontal="left" vertical="top" wrapText="1"/>
    </xf>
    <xf numFmtId="0" fontId="10" fillId="4" borderId="80" xfId="0" applyFont="1" applyFill="1" applyBorder="1" applyAlignment="1">
      <alignment horizontal="left" vertical="top" wrapText="1"/>
    </xf>
    <xf numFmtId="0" fontId="10" fillId="4" borderId="81" xfId="0" applyFont="1" applyFill="1" applyBorder="1" applyAlignment="1">
      <alignment horizontal="left" vertical="top" wrapText="1"/>
    </xf>
    <xf numFmtId="9" fontId="6" fillId="0" borderId="96" xfId="2" applyFont="1" applyBorder="1" applyAlignment="1" applyProtection="1">
      <alignment horizontal="center" vertical="top"/>
    </xf>
    <xf numFmtId="9" fontId="6" fillId="0" borderId="97" xfId="2" applyFont="1" applyBorder="1" applyAlignment="1" applyProtection="1">
      <alignment horizontal="center" vertical="top"/>
    </xf>
    <xf numFmtId="9" fontId="6" fillId="0" borderId="98" xfId="2" applyFont="1" applyBorder="1" applyAlignment="1" applyProtection="1">
      <alignment horizontal="center" vertical="top"/>
    </xf>
    <xf numFmtId="0" fontId="10" fillId="0" borderId="128" xfId="0" applyFont="1" applyBorder="1" applyAlignment="1" applyProtection="1">
      <alignment horizontal="center" vertical="top"/>
      <protection locked="0"/>
    </xf>
    <xf numFmtId="0" fontId="10" fillId="0" borderId="129" xfId="0" applyFont="1" applyBorder="1" applyAlignment="1" applyProtection="1">
      <alignment horizontal="center" vertical="top"/>
      <protection locked="0"/>
    </xf>
    <xf numFmtId="0" fontId="10" fillId="0" borderId="130" xfId="0" applyFont="1" applyBorder="1" applyAlignment="1" applyProtection="1">
      <alignment horizontal="center" vertical="top"/>
      <protection locked="0"/>
    </xf>
    <xf numFmtId="0" fontId="17" fillId="0" borderId="128" xfId="0" applyFont="1" applyBorder="1" applyAlignment="1" applyProtection="1">
      <alignment horizontal="center" vertical="top"/>
      <protection locked="0"/>
    </xf>
    <xf numFmtId="0" fontId="17" fillId="0" borderId="129" xfId="0" applyFont="1" applyBorder="1" applyAlignment="1" applyProtection="1">
      <alignment horizontal="center" vertical="top"/>
      <protection locked="0"/>
    </xf>
    <xf numFmtId="0" fontId="17" fillId="0" borderId="130" xfId="0" applyFont="1" applyBorder="1" applyAlignment="1" applyProtection="1">
      <alignment horizontal="center" vertical="top"/>
      <protection locked="0"/>
    </xf>
    <xf numFmtId="0" fontId="35" fillId="0" borderId="82" xfId="0" applyFont="1" applyBorder="1" applyAlignment="1">
      <alignment horizontal="center" vertical="center" wrapText="1"/>
    </xf>
    <xf numFmtId="0" fontId="10" fillId="0" borderId="52" xfId="0" applyFont="1" applyBorder="1" applyAlignment="1">
      <alignment horizontal="right" vertical="top"/>
    </xf>
    <xf numFmtId="0" fontId="10" fillId="0" borderId="100" xfId="0" applyFont="1" applyBorder="1" applyAlignment="1">
      <alignment horizontal="right" vertical="top"/>
    </xf>
    <xf numFmtId="0" fontId="10" fillId="0" borderId="29" xfId="0" applyFont="1" applyBorder="1" applyAlignment="1">
      <alignment horizontal="right" vertical="top"/>
    </xf>
    <xf numFmtId="0" fontId="10" fillId="0" borderId="74" xfId="0" applyFont="1" applyBorder="1" applyAlignment="1">
      <alignment horizontal="right" vertical="top"/>
    </xf>
    <xf numFmtId="0" fontId="10" fillId="0" borderId="30" xfId="0" applyFont="1" applyBorder="1" applyAlignment="1">
      <alignment horizontal="right" vertical="top"/>
    </xf>
    <xf numFmtId="0" fontId="10" fillId="0" borderId="101" xfId="0" applyFont="1" applyBorder="1" applyAlignment="1">
      <alignment horizontal="right" vertical="top"/>
    </xf>
    <xf numFmtId="0" fontId="11" fillId="2" borderId="0" xfId="0" applyFont="1" applyFill="1" applyAlignment="1">
      <alignment vertical="top"/>
    </xf>
    <xf numFmtId="0" fontId="6" fillId="0" borderId="79" xfId="0" applyFont="1" applyBorder="1" applyAlignment="1" applyProtection="1">
      <alignment horizontal="center" vertical="top"/>
      <protection locked="0"/>
    </xf>
    <xf numFmtId="0" fontId="6" fillId="0" borderId="81" xfId="0" applyFont="1" applyBorder="1" applyAlignment="1" applyProtection="1">
      <alignment horizontal="center" vertical="top"/>
      <protection locked="0"/>
    </xf>
    <xf numFmtId="0" fontId="13" fillId="0" borderId="12"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7" fillId="0" borderId="105" xfId="0" applyFont="1" applyBorder="1" applyAlignment="1">
      <alignment vertical="top"/>
    </xf>
    <xf numFmtId="0" fontId="17" fillId="0" borderId="106" xfId="0" applyFont="1" applyBorder="1" applyAlignment="1">
      <alignment vertical="top"/>
    </xf>
    <xf numFmtId="0" fontId="27" fillId="2" borderId="89" xfId="0" applyFont="1" applyFill="1" applyBorder="1" applyAlignment="1">
      <alignment vertical="top"/>
    </xf>
    <xf numFmtId="0" fontId="23" fillId="4" borderId="0" xfId="0" applyFont="1" applyFill="1" applyAlignment="1">
      <alignment horizontal="right" vertical="center" wrapText="1"/>
    </xf>
    <xf numFmtId="0" fontId="13" fillId="0" borderId="0" xfId="0" applyFont="1" applyAlignment="1">
      <alignment vertical="center" wrapText="1"/>
    </xf>
    <xf numFmtId="0" fontId="13" fillId="0" borderId="11" xfId="0" applyFont="1" applyBorder="1" applyAlignment="1">
      <alignment vertical="center" wrapText="1"/>
    </xf>
    <xf numFmtId="0" fontId="23" fillId="4" borderId="12" xfId="0" applyFont="1" applyFill="1" applyBorder="1" applyAlignment="1">
      <alignment horizontal="right" vertical="top"/>
    </xf>
    <xf numFmtId="0" fontId="23" fillId="4" borderId="95" xfId="0" applyFont="1" applyFill="1" applyBorder="1" applyAlignment="1">
      <alignment horizontal="right" vertical="top"/>
    </xf>
    <xf numFmtId="0" fontId="10" fillId="0" borderId="0" xfId="0" applyFont="1" applyAlignment="1">
      <alignment horizontal="right" vertical="top"/>
    </xf>
    <xf numFmtId="0" fontId="30" fillId="0" borderId="11" xfId="0" applyFont="1" applyBorder="1" applyAlignment="1">
      <alignment vertical="top"/>
    </xf>
    <xf numFmtId="164" fontId="17" fillId="0" borderId="79" xfId="1" applyNumberFormat="1" applyFont="1" applyBorder="1" applyAlignment="1" applyProtection="1">
      <alignment vertical="top"/>
      <protection locked="0"/>
    </xf>
    <xf numFmtId="164" fontId="17" fillId="0" borderId="80" xfId="1" applyNumberFormat="1" applyFont="1" applyBorder="1" applyAlignment="1" applyProtection="1">
      <alignment vertical="top"/>
      <protection locked="0"/>
    </xf>
    <xf numFmtId="49" fontId="10" fillId="5" borderId="125" xfId="0" applyNumberFormat="1" applyFont="1" applyFill="1" applyBorder="1" applyAlignment="1" applyProtection="1">
      <alignment horizontal="left" vertical="top"/>
      <protection locked="0"/>
    </xf>
    <xf numFmtId="49" fontId="10" fillId="5" borderId="126" xfId="0" applyNumberFormat="1" applyFont="1" applyFill="1" applyBorder="1" applyAlignment="1" applyProtection="1">
      <alignment horizontal="left" vertical="top"/>
      <protection locked="0"/>
    </xf>
    <xf numFmtId="49" fontId="10" fillId="5" borderId="127" xfId="0" applyNumberFormat="1" applyFont="1" applyFill="1" applyBorder="1" applyAlignment="1" applyProtection="1">
      <alignment horizontal="left" vertical="top"/>
      <protection locked="0"/>
    </xf>
    <xf numFmtId="49" fontId="10" fillId="5" borderId="120" xfId="0" applyNumberFormat="1" applyFont="1" applyFill="1" applyBorder="1" applyAlignment="1" applyProtection="1">
      <alignment horizontal="left" vertical="top"/>
      <protection locked="0"/>
    </xf>
    <xf numFmtId="49" fontId="10" fillId="5" borderId="121" xfId="0" applyNumberFormat="1" applyFont="1" applyFill="1" applyBorder="1" applyAlignment="1" applyProtection="1">
      <alignment horizontal="left" vertical="top"/>
      <protection locked="0"/>
    </xf>
    <xf numFmtId="49" fontId="27" fillId="0" borderId="239" xfId="0" applyNumberFormat="1" applyFont="1" applyBorder="1" applyAlignment="1" applyProtection="1">
      <alignment horizontal="center" vertical="top"/>
      <protection locked="0"/>
    </xf>
    <xf numFmtId="49" fontId="27" fillId="0" borderId="81" xfId="0" applyNumberFormat="1" applyFont="1" applyBorder="1" applyAlignment="1" applyProtection="1">
      <alignment horizontal="center" vertical="top"/>
      <protection locked="0"/>
    </xf>
    <xf numFmtId="0" fontId="17" fillId="0" borderId="0" xfId="0" applyFont="1" applyAlignment="1">
      <alignment vertical="top" wrapText="1"/>
    </xf>
    <xf numFmtId="0" fontId="17" fillId="0" borderId="90" xfId="0" applyFont="1" applyBorder="1" applyAlignment="1">
      <alignment vertical="top" wrapText="1"/>
    </xf>
    <xf numFmtId="49" fontId="27" fillId="2" borderId="0" xfId="0" applyNumberFormat="1" applyFont="1" applyFill="1" applyAlignment="1">
      <alignment horizontal="center" vertical="top"/>
    </xf>
    <xf numFmtId="0" fontId="30" fillId="0" borderId="11" xfId="0" applyFont="1" applyBorder="1" applyAlignment="1">
      <alignment horizontal="right" vertical="top"/>
    </xf>
    <xf numFmtId="0" fontId="6" fillId="0" borderId="11" xfId="0" applyFont="1" applyBorder="1" applyAlignment="1">
      <alignment horizontal="right" vertical="top"/>
    </xf>
    <xf numFmtId="0" fontId="6" fillId="0" borderId="0" xfId="0" applyFont="1" applyAlignment="1">
      <alignment horizontal="right" vertical="top"/>
    </xf>
    <xf numFmtId="0" fontId="6" fillId="0" borderId="19" xfId="0" applyFont="1" applyBorder="1" applyAlignment="1">
      <alignment horizontal="right" vertical="top"/>
    </xf>
    <xf numFmtId="0" fontId="10" fillId="0" borderId="0" xfId="0" applyFont="1" applyAlignment="1">
      <alignment vertical="top"/>
    </xf>
    <xf numFmtId="168" fontId="17" fillId="0" borderId="20" xfId="0" applyNumberFormat="1" applyFont="1" applyBorder="1" applyAlignment="1">
      <alignment vertical="top"/>
    </xf>
    <xf numFmtId="168" fontId="17" fillId="0" borderId="21" xfId="0" applyNumberFormat="1" applyFont="1" applyBorder="1" applyAlignment="1">
      <alignment vertical="top"/>
    </xf>
    <xf numFmtId="164" fontId="17" fillId="0" borderId="81" xfId="1" applyNumberFormat="1" applyFont="1" applyBorder="1" applyAlignment="1" applyProtection="1">
      <alignment vertical="top"/>
      <protection locked="0"/>
    </xf>
    <xf numFmtId="168" fontId="17" fillId="0" borderId="116" xfId="0" applyNumberFormat="1" applyFont="1" applyBorder="1" applyAlignment="1">
      <alignment vertical="top"/>
    </xf>
    <xf numFmtId="0" fontId="17" fillId="0" borderId="17" xfId="0" applyFont="1" applyBorder="1" applyAlignment="1">
      <alignment vertical="top"/>
    </xf>
    <xf numFmtId="167" fontId="17" fillId="0" borderId="15" xfId="0" applyNumberFormat="1" applyFont="1" applyBorder="1" applyAlignment="1">
      <alignment vertical="top"/>
    </xf>
    <xf numFmtId="167" fontId="17" fillId="0" borderId="16" xfId="0" applyNumberFormat="1" applyFont="1" applyBorder="1" applyAlignment="1">
      <alignment vertical="top"/>
    </xf>
    <xf numFmtId="0" fontId="27" fillId="2" borderId="0" xfId="0" applyFont="1" applyFill="1" applyAlignment="1">
      <alignment vertical="top"/>
    </xf>
    <xf numFmtId="164" fontId="17" fillId="0" borderId="15" xfId="0" applyNumberFormat="1" applyFont="1" applyBorder="1" applyAlignment="1">
      <alignment vertical="top"/>
    </xf>
    <xf numFmtId="0" fontId="7" fillId="0" borderId="0" xfId="0" applyFont="1" applyAlignment="1">
      <alignment horizontal="right" vertical="top"/>
    </xf>
    <xf numFmtId="0" fontId="31" fillId="4" borderId="125" xfId="0" applyFont="1" applyFill="1" applyBorder="1" applyAlignment="1">
      <alignment horizontal="left" vertical="center"/>
    </xf>
    <xf numFmtId="0" fontId="31" fillId="4" borderId="126" xfId="0" applyFont="1" applyFill="1" applyBorder="1" applyAlignment="1">
      <alignment horizontal="left" vertical="center"/>
    </xf>
    <xf numFmtId="164" fontId="39" fillId="0" borderId="125" xfId="1" applyNumberFormat="1" applyFont="1" applyFill="1" applyBorder="1" applyAlignment="1" applyProtection="1">
      <alignment horizontal="center" vertical="center"/>
      <protection locked="0"/>
    </xf>
    <xf numFmtId="164" fontId="39" fillId="0" borderId="127" xfId="1" applyNumberFormat="1" applyFont="1" applyFill="1" applyBorder="1" applyAlignment="1" applyProtection="1">
      <alignment horizontal="center" vertical="center"/>
      <protection locked="0"/>
    </xf>
    <xf numFmtId="0" fontId="17" fillId="4" borderId="131" xfId="0" applyFont="1" applyFill="1" applyBorder="1" applyAlignment="1">
      <alignment horizontal="left" vertical="center" wrapText="1"/>
    </xf>
    <xf numFmtId="0" fontId="17" fillId="4" borderId="122" xfId="0" applyFont="1" applyFill="1" applyBorder="1" applyAlignment="1">
      <alignment horizontal="left" vertical="center" wrapText="1"/>
    </xf>
    <xf numFmtId="0" fontId="17" fillId="4" borderId="118" xfId="0" applyFont="1" applyFill="1" applyBorder="1" applyAlignment="1">
      <alignment horizontal="left" vertical="center" wrapText="1"/>
    </xf>
    <xf numFmtId="0" fontId="17" fillId="4" borderId="119" xfId="0" applyFont="1" applyFill="1" applyBorder="1" applyAlignment="1">
      <alignment horizontal="left" vertical="center" wrapText="1"/>
    </xf>
    <xf numFmtId="0" fontId="17" fillId="4" borderId="129" xfId="0" applyFont="1" applyFill="1" applyBorder="1" applyAlignment="1">
      <alignment horizontal="right" vertical="top" wrapText="1"/>
    </xf>
    <xf numFmtId="0" fontId="17" fillId="4" borderId="130" xfId="0" applyFont="1" applyFill="1" applyBorder="1" applyAlignment="1">
      <alignment horizontal="right" vertical="top" wrapText="1"/>
    </xf>
    <xf numFmtId="9" fontId="6" fillId="0" borderId="92" xfId="2" applyFont="1" applyBorder="1" applyAlignment="1" applyProtection="1">
      <alignment horizontal="left" vertical="top"/>
      <protection locked="0"/>
    </xf>
    <xf numFmtId="9" fontId="6" fillId="0" borderId="102" xfId="2" applyFont="1" applyBorder="1" applyAlignment="1" applyProtection="1">
      <alignment horizontal="left" vertical="top"/>
      <protection locked="0"/>
    </xf>
    <xf numFmtId="0" fontId="10" fillId="4" borderId="128" xfId="0" applyFont="1" applyFill="1" applyBorder="1" applyAlignment="1">
      <alignment horizontal="right" vertical="top"/>
    </xf>
    <xf numFmtId="0" fontId="10" fillId="4" borderId="129" xfId="0" applyFont="1" applyFill="1" applyBorder="1" applyAlignment="1">
      <alignment horizontal="right" vertical="top"/>
    </xf>
    <xf numFmtId="0" fontId="10" fillId="4" borderId="130" xfId="0" applyFont="1" applyFill="1" applyBorder="1" applyAlignment="1">
      <alignment horizontal="right" vertical="top"/>
    </xf>
    <xf numFmtId="49" fontId="10" fillId="0" borderId="86" xfId="0" applyNumberFormat="1" applyFont="1" applyBorder="1" applyAlignment="1" applyProtection="1">
      <alignment horizontal="left" vertical="top"/>
      <protection locked="0"/>
    </xf>
    <xf numFmtId="49" fontId="10" fillId="0" borderId="87" xfId="0" applyNumberFormat="1" applyFont="1" applyBorder="1" applyAlignment="1" applyProtection="1">
      <alignment horizontal="left" vertical="top"/>
      <protection locked="0"/>
    </xf>
    <xf numFmtId="49" fontId="10" fillId="0" borderId="88" xfId="0" applyNumberFormat="1" applyFont="1" applyBorder="1" applyAlignment="1" applyProtection="1">
      <alignment horizontal="left" vertical="top"/>
      <protection locked="0"/>
    </xf>
    <xf numFmtId="0" fontId="48" fillId="2" borderId="79" xfId="0" applyFont="1" applyFill="1" applyBorder="1" applyAlignment="1">
      <alignment horizontal="center" vertical="center"/>
    </xf>
    <xf numFmtId="0" fontId="48" fillId="2" borderId="80" xfId="0" applyFont="1" applyFill="1" applyBorder="1" applyAlignment="1">
      <alignment horizontal="center" vertical="center"/>
    </xf>
    <xf numFmtId="0" fontId="48" fillId="2" borderId="81" xfId="0" applyFont="1" applyFill="1" applyBorder="1" applyAlignment="1">
      <alignment horizontal="center" vertical="center"/>
    </xf>
    <xf numFmtId="0" fontId="37" fillId="4" borderId="272" xfId="4" applyFill="1" applyBorder="1" applyAlignment="1" applyProtection="1">
      <alignment horizontal="center" vertical="center"/>
      <protection locked="0"/>
    </xf>
    <xf numFmtId="0" fontId="37" fillId="4" borderId="273" xfId="4" applyFill="1" applyBorder="1" applyAlignment="1" applyProtection="1">
      <alignment horizontal="center" vertical="center"/>
      <protection locked="0"/>
    </xf>
    <xf numFmtId="0" fontId="37" fillId="4" borderId="184" xfId="4" applyFill="1" applyBorder="1" applyAlignment="1" applyProtection="1">
      <alignment horizontal="center" vertical="center"/>
      <protection locked="0"/>
    </xf>
    <xf numFmtId="0" fontId="37" fillId="4" borderId="274" xfId="4" applyFill="1" applyBorder="1" applyAlignment="1" applyProtection="1">
      <alignment horizontal="center" vertical="center"/>
      <protection locked="0"/>
    </xf>
    <xf numFmtId="49" fontId="10" fillId="0" borderId="0" xfId="0" applyNumberFormat="1" applyFont="1" applyAlignment="1">
      <alignment horizontal="left" vertical="top"/>
    </xf>
    <xf numFmtId="49" fontId="10" fillId="0" borderId="0" xfId="0" applyNumberFormat="1" applyFont="1" applyAlignment="1" applyProtection="1">
      <alignment horizontal="center" vertical="top"/>
      <protection locked="0"/>
    </xf>
    <xf numFmtId="0" fontId="31" fillId="4" borderId="275" xfId="0" applyFont="1" applyFill="1" applyBorder="1" applyAlignment="1" applyProtection="1">
      <alignment horizontal="left" vertical="top"/>
      <protection locked="0"/>
    </xf>
    <xf numFmtId="0" fontId="31" fillId="4" borderId="277" xfId="0" applyFont="1" applyFill="1" applyBorder="1" applyAlignment="1" applyProtection="1">
      <alignment horizontal="left" vertical="top"/>
      <protection locked="0"/>
    </xf>
    <xf numFmtId="0" fontId="17" fillId="0" borderId="0" xfId="0" applyFont="1" applyAlignment="1" applyProtection="1">
      <alignment horizontal="left" vertical="top"/>
      <protection locked="0"/>
    </xf>
    <xf numFmtId="0" fontId="17" fillId="0" borderId="23" xfId="0" applyFont="1" applyBorder="1" applyAlignment="1" applyProtection="1">
      <alignment horizontal="left" vertical="top"/>
      <protection locked="0"/>
    </xf>
    <xf numFmtId="0" fontId="17" fillId="0" borderId="3" xfId="0" applyFont="1" applyBorder="1" applyAlignment="1">
      <alignment vertical="top"/>
    </xf>
    <xf numFmtId="0" fontId="17" fillId="0" borderId="0" xfId="0" applyFont="1" applyAlignment="1">
      <alignment horizontal="center" vertical="top" wrapText="1"/>
    </xf>
    <xf numFmtId="0" fontId="17" fillId="0" borderId="79" xfId="0" applyFont="1" applyBorder="1" applyAlignment="1" applyProtection="1">
      <alignment vertical="top"/>
      <protection locked="0"/>
    </xf>
    <xf numFmtId="0" fontId="34" fillId="0" borderId="7" xfId="0" applyFont="1" applyBorder="1" applyAlignment="1">
      <alignment horizontal="center" vertical="center"/>
    </xf>
    <xf numFmtId="0" fontId="51" fillId="0" borderId="0" xfId="0" applyFont="1" applyAlignment="1">
      <alignment horizontal="center" vertical="center"/>
    </xf>
    <xf numFmtId="0" fontId="51" fillId="0" borderId="3" xfId="0" applyFont="1" applyBorder="1" applyAlignment="1">
      <alignment horizontal="center" vertical="center"/>
    </xf>
    <xf numFmtId="0" fontId="17" fillId="0" borderId="86" xfId="0" applyFont="1" applyBorder="1" applyAlignment="1" applyProtection="1">
      <alignment horizontal="center" vertical="top" wrapText="1"/>
      <protection locked="0"/>
    </xf>
    <xf numFmtId="0" fontId="17" fillId="0" borderId="87" xfId="0" applyFont="1" applyBorder="1" applyAlignment="1" applyProtection="1">
      <alignment horizontal="center" vertical="top" wrapText="1"/>
      <protection locked="0"/>
    </xf>
    <xf numFmtId="0" fontId="17" fillId="0" borderId="88" xfId="0" applyFont="1" applyBorder="1" applyAlignment="1" applyProtection="1">
      <alignment horizontal="center" vertical="top" wrapText="1"/>
      <protection locked="0"/>
    </xf>
    <xf numFmtId="0" fontId="17" fillId="0" borderId="91" xfId="0" applyFont="1" applyBorder="1" applyAlignment="1" applyProtection="1">
      <alignment horizontal="center" vertical="top" wrapText="1"/>
      <protection locked="0"/>
    </xf>
    <xf numFmtId="0" fontId="17" fillId="0" borderId="0" xfId="0" applyFont="1" applyAlignment="1" applyProtection="1">
      <alignment horizontal="center" vertical="top" wrapText="1"/>
      <protection locked="0"/>
    </xf>
    <xf numFmtId="0" fontId="17" fillId="0" borderId="90" xfId="0" applyFont="1" applyBorder="1" applyAlignment="1" applyProtection="1">
      <alignment horizontal="center" vertical="top" wrapText="1"/>
      <protection locked="0"/>
    </xf>
    <xf numFmtId="0" fontId="17" fillId="0" borderId="92" xfId="0" applyFont="1" applyBorder="1" applyAlignment="1" applyProtection="1">
      <alignment horizontal="center" vertical="top" wrapText="1"/>
      <protection locked="0"/>
    </xf>
    <xf numFmtId="0" fontId="17" fillId="0" borderId="89" xfId="0" applyFont="1" applyBorder="1" applyAlignment="1" applyProtection="1">
      <alignment horizontal="center" vertical="top" wrapText="1"/>
      <protection locked="0"/>
    </xf>
    <xf numFmtId="0" fontId="17" fillId="0" borderId="102" xfId="0" applyFont="1" applyBorder="1" applyAlignment="1" applyProtection="1">
      <alignment horizontal="center" vertical="top" wrapText="1"/>
      <protection locked="0"/>
    </xf>
    <xf numFmtId="0" fontId="17" fillId="0" borderId="23" xfId="0" applyFont="1" applyBorder="1" applyAlignment="1">
      <alignment horizontal="left" vertical="top" wrapText="1"/>
    </xf>
    <xf numFmtId="0" fontId="23" fillId="0" borderId="0" xfId="0" applyFont="1" applyAlignment="1">
      <alignment vertical="top" wrapText="1"/>
    </xf>
    <xf numFmtId="49" fontId="10" fillId="0" borderId="128" xfId="0" applyNumberFormat="1" applyFont="1" applyBorder="1" applyAlignment="1" applyProtection="1">
      <alignment horizontal="left" vertical="top"/>
      <protection locked="0"/>
    </xf>
    <xf numFmtId="49" fontId="10" fillId="0" borderId="129" xfId="0" applyNumberFormat="1" applyFont="1" applyBorder="1" applyAlignment="1" applyProtection="1">
      <alignment horizontal="left" vertical="top"/>
      <protection locked="0"/>
    </xf>
    <xf numFmtId="49" fontId="10" fillId="0" borderId="130" xfId="0" applyNumberFormat="1" applyFont="1" applyBorder="1" applyAlignment="1" applyProtection="1">
      <alignment horizontal="left" vertical="top"/>
      <protection locked="0"/>
    </xf>
    <xf numFmtId="0" fontId="17" fillId="0" borderId="131" xfId="0" applyFont="1" applyBorder="1" applyAlignment="1" applyProtection="1">
      <alignment horizontal="left" vertical="top"/>
      <protection locked="0"/>
    </xf>
    <xf numFmtId="0" fontId="17" fillId="0" borderId="122" xfId="0" applyFont="1" applyBorder="1" applyAlignment="1" applyProtection="1">
      <alignment horizontal="left" vertical="top"/>
      <protection locked="0"/>
    </xf>
    <xf numFmtId="0" fontId="17" fillId="0" borderId="124" xfId="0" applyFont="1" applyBorder="1" applyAlignment="1" applyProtection="1">
      <alignment horizontal="left" vertical="top"/>
      <protection locked="0"/>
    </xf>
    <xf numFmtId="49" fontId="10" fillId="4" borderId="118" xfId="0" applyNumberFormat="1" applyFont="1" applyFill="1" applyBorder="1" applyAlignment="1">
      <alignment horizontal="right" vertical="top"/>
    </xf>
    <xf numFmtId="49" fontId="10" fillId="4" borderId="119" xfId="0" applyNumberFormat="1" applyFont="1" applyFill="1" applyBorder="1" applyAlignment="1">
      <alignment horizontal="right" vertical="top"/>
    </xf>
    <xf numFmtId="49" fontId="10" fillId="4" borderId="123" xfId="0" applyNumberFormat="1" applyFont="1" applyFill="1" applyBorder="1" applyAlignment="1">
      <alignment horizontal="right" vertical="top"/>
    </xf>
    <xf numFmtId="0" fontId="23" fillId="0" borderId="90" xfId="0" applyFont="1" applyBorder="1" applyAlignment="1">
      <alignment vertical="top" wrapText="1"/>
    </xf>
    <xf numFmtId="0" fontId="6" fillId="0" borderId="128" xfId="0" applyFont="1" applyBorder="1" applyAlignment="1" applyProtection="1">
      <alignment horizontal="center" vertical="top"/>
      <protection locked="0"/>
    </xf>
    <xf numFmtId="0" fontId="6" fillId="0" borderId="129" xfId="0" applyFont="1" applyBorder="1" applyAlignment="1" applyProtection="1">
      <alignment horizontal="center" vertical="top"/>
      <protection locked="0"/>
    </xf>
    <xf numFmtId="0" fontId="6" fillId="0" borderId="130" xfId="0" applyFont="1" applyBorder="1" applyAlignment="1" applyProtection="1">
      <alignment horizontal="center" vertical="top"/>
      <protection locked="0"/>
    </xf>
    <xf numFmtId="0" fontId="6" fillId="0" borderId="120" xfId="0" applyFont="1" applyBorder="1" applyAlignment="1" applyProtection="1">
      <alignment horizontal="center" vertical="top"/>
      <protection locked="0"/>
    </xf>
    <xf numFmtId="0" fontId="6" fillId="0" borderId="121" xfId="0" applyFont="1" applyBorder="1" applyAlignment="1" applyProtection="1">
      <alignment horizontal="center" vertical="top"/>
      <protection locked="0"/>
    </xf>
    <xf numFmtId="0" fontId="6" fillId="0" borderId="136" xfId="0" applyFont="1" applyBorder="1" applyAlignment="1" applyProtection="1">
      <alignment horizontal="center" vertical="top"/>
      <protection locked="0"/>
    </xf>
    <xf numFmtId="0" fontId="10" fillId="0" borderId="79" xfId="0" applyFont="1" applyBorder="1" applyAlignment="1" applyProtection="1">
      <alignment horizontal="center" vertical="top"/>
      <protection locked="0"/>
    </xf>
    <xf numFmtId="0" fontId="10" fillId="0" borderId="81" xfId="0" applyFont="1" applyBorder="1" applyAlignment="1" applyProtection="1">
      <alignment horizontal="center" vertical="top"/>
      <protection locked="0"/>
    </xf>
    <xf numFmtId="0" fontId="11" fillId="8" borderId="79" xfId="0" applyFont="1" applyFill="1" applyBorder="1" applyAlignment="1">
      <alignment horizontal="left" vertical="top"/>
    </xf>
    <xf numFmtId="0" fontId="11" fillId="8" borderId="80" xfId="0" applyFont="1" applyFill="1" applyBorder="1" applyAlignment="1">
      <alignment horizontal="left" vertical="top"/>
    </xf>
    <xf numFmtId="0" fontId="11" fillId="8" borderId="81" xfId="0" applyFont="1" applyFill="1" applyBorder="1" applyAlignment="1">
      <alignment horizontal="left" vertical="top"/>
    </xf>
    <xf numFmtId="0" fontId="17" fillId="4" borderId="182" xfId="0" applyFont="1" applyFill="1" applyBorder="1" applyAlignment="1">
      <alignment horizontal="left" vertical="top"/>
    </xf>
    <xf numFmtId="0" fontId="17" fillId="0" borderId="118" xfId="0" applyFont="1" applyBorder="1" applyAlignment="1" applyProtection="1">
      <alignment horizontal="left" vertical="top"/>
      <protection locked="0"/>
    </xf>
    <xf numFmtId="0" fontId="17" fillId="0" borderId="119" xfId="0" applyFont="1" applyBorder="1" applyAlignment="1" applyProtection="1">
      <alignment horizontal="left" vertical="top"/>
      <protection locked="0"/>
    </xf>
    <xf numFmtId="0" fontId="17" fillId="0" borderId="123" xfId="0" applyFont="1" applyBorder="1" applyAlignment="1" applyProtection="1">
      <alignment horizontal="left" vertical="top"/>
      <protection locked="0"/>
    </xf>
    <xf numFmtId="0" fontId="17" fillId="4" borderId="108" xfId="0" applyFont="1" applyFill="1" applyBorder="1" applyAlignment="1">
      <alignment horizontal="center" vertical="top"/>
    </xf>
    <xf numFmtId="0" fontId="6" fillId="4" borderId="132" xfId="0" applyFont="1" applyFill="1" applyBorder="1" applyAlignment="1">
      <alignment horizontal="left" vertical="top"/>
    </xf>
    <xf numFmtId="0" fontId="17" fillId="0" borderId="128" xfId="0" applyFont="1" applyBorder="1" applyAlignment="1" applyProtection="1">
      <alignment horizontal="left" vertical="top"/>
      <protection locked="0"/>
    </xf>
    <xf numFmtId="0" fontId="17" fillId="0" borderId="129" xfId="0" applyFont="1" applyBorder="1" applyAlignment="1" applyProtection="1">
      <alignment horizontal="left" vertical="top"/>
      <protection locked="0"/>
    </xf>
    <xf numFmtId="0" fontId="17" fillId="0" borderId="130" xfId="0" applyFont="1" applyBorder="1" applyAlignment="1" applyProtection="1">
      <alignment horizontal="left" vertical="top"/>
      <protection locked="0"/>
    </xf>
    <xf numFmtId="0" fontId="17" fillId="4" borderId="128" xfId="0" applyFont="1" applyFill="1" applyBorder="1" applyAlignment="1">
      <alignment horizontal="left" vertical="top"/>
    </xf>
    <xf numFmtId="0" fontId="17" fillId="4" borderId="129" xfId="0" applyFont="1" applyFill="1" applyBorder="1" applyAlignment="1">
      <alignment horizontal="left" vertical="top"/>
    </xf>
    <xf numFmtId="0" fontId="17" fillId="4" borderId="130" xfId="0" applyFont="1" applyFill="1" applyBorder="1" applyAlignment="1">
      <alignment horizontal="left" vertical="top"/>
    </xf>
    <xf numFmtId="0" fontId="17" fillId="4" borderId="184" xfId="0" applyFont="1" applyFill="1" applyBorder="1" applyAlignment="1">
      <alignment horizontal="left" vertical="top"/>
    </xf>
    <xf numFmtId="0" fontId="17" fillId="4" borderId="119" xfId="0" applyFont="1" applyFill="1" applyBorder="1" applyAlignment="1">
      <alignment horizontal="left" vertical="top"/>
    </xf>
    <xf numFmtId="0" fontId="6" fillId="4" borderId="129" xfId="0" applyFont="1" applyFill="1" applyBorder="1" applyAlignment="1">
      <alignment horizontal="left" vertical="top"/>
    </xf>
    <xf numFmtId="0" fontId="6" fillId="0" borderId="120" xfId="0" applyFont="1" applyBorder="1" applyAlignment="1" applyProtection="1">
      <alignment horizontal="left" vertical="top"/>
      <protection locked="0"/>
    </xf>
    <xf numFmtId="0" fontId="6" fillId="0" borderId="121" xfId="0" applyFont="1" applyBorder="1" applyAlignment="1" applyProtection="1">
      <alignment horizontal="left" vertical="top"/>
      <protection locked="0"/>
    </xf>
    <xf numFmtId="0" fontId="6" fillId="0" borderId="136" xfId="0" applyFont="1" applyBorder="1" applyAlignment="1" applyProtection="1">
      <alignment horizontal="left" vertical="top"/>
      <protection locked="0"/>
    </xf>
    <xf numFmtId="0" fontId="6" fillId="0" borderId="118" xfId="0" applyFont="1" applyBorder="1" applyAlignment="1" applyProtection="1">
      <alignment horizontal="center" vertical="top"/>
      <protection locked="0"/>
    </xf>
    <xf numFmtId="0" fontId="6" fillId="0" borderId="119" xfId="0" applyFont="1" applyBorder="1" applyAlignment="1" applyProtection="1">
      <alignment horizontal="center" vertical="top"/>
      <protection locked="0"/>
    </xf>
    <xf numFmtId="0" fontId="6" fillId="0" borderId="123" xfId="0" applyFont="1" applyBorder="1" applyAlignment="1" applyProtection="1">
      <alignment horizontal="center" vertical="top"/>
      <protection locked="0"/>
    </xf>
    <xf numFmtId="0" fontId="6" fillId="0" borderId="125" xfId="0" applyFont="1" applyBorder="1" applyAlignment="1" applyProtection="1">
      <alignment horizontal="center" vertical="top"/>
      <protection locked="0"/>
    </xf>
    <xf numFmtId="0" fontId="6" fillId="0" borderId="126" xfId="0" applyFont="1" applyBorder="1" applyAlignment="1" applyProtection="1">
      <alignment horizontal="center" vertical="top"/>
      <protection locked="0"/>
    </xf>
    <xf numFmtId="0" fontId="6" fillId="0" borderId="127" xfId="0" applyFont="1" applyBorder="1" applyAlignment="1" applyProtection="1">
      <alignment horizontal="center" vertical="top"/>
      <protection locked="0"/>
    </xf>
    <xf numFmtId="0" fontId="10" fillId="4" borderId="120" xfId="0" applyFont="1" applyFill="1" applyBorder="1" applyAlignment="1">
      <alignment horizontal="right" vertical="top"/>
    </xf>
    <xf numFmtId="0" fontId="10" fillId="4" borderId="121" xfId="0" applyFont="1" applyFill="1" applyBorder="1" applyAlignment="1">
      <alignment horizontal="right" vertical="top"/>
    </xf>
    <xf numFmtId="0" fontId="10" fillId="4" borderId="136" xfId="0" applyFont="1" applyFill="1" applyBorder="1" applyAlignment="1">
      <alignment horizontal="right" vertical="top"/>
    </xf>
    <xf numFmtId="0" fontId="8" fillId="8" borderId="126" xfId="0" applyFont="1" applyFill="1" applyBorder="1" applyAlignment="1">
      <alignment horizontal="left" vertical="top"/>
    </xf>
    <xf numFmtId="0" fontId="6" fillId="0" borderId="91" xfId="0" applyFont="1" applyBorder="1" applyAlignment="1">
      <alignment horizontal="left" vertical="top" wrapText="1"/>
    </xf>
    <xf numFmtId="0" fontId="6" fillId="0" borderId="0" xfId="0" applyFont="1" applyAlignment="1">
      <alignment horizontal="left" vertical="top" wrapText="1"/>
    </xf>
    <xf numFmtId="0" fontId="17" fillId="4" borderId="183" xfId="0" applyFont="1" applyFill="1" applyBorder="1" applyAlignment="1">
      <alignment horizontal="left" vertical="top"/>
    </xf>
    <xf numFmtId="0" fontId="33" fillId="4" borderId="0" xfId="0" applyFont="1" applyFill="1" applyAlignment="1">
      <alignment vertical="top"/>
    </xf>
    <xf numFmtId="0" fontId="17" fillId="4" borderId="119" xfId="0" applyFont="1" applyFill="1" applyBorder="1" applyAlignment="1" applyProtection="1">
      <alignment horizontal="left" vertical="top"/>
      <protection locked="0"/>
    </xf>
    <xf numFmtId="0" fontId="17" fillId="4" borderId="129" xfId="0" applyFont="1" applyFill="1" applyBorder="1" applyAlignment="1" applyProtection="1">
      <alignment horizontal="left" vertical="top"/>
      <protection locked="0"/>
    </xf>
    <xf numFmtId="0" fontId="17" fillId="4" borderId="276" xfId="0" applyFont="1" applyFill="1" applyBorder="1" applyAlignment="1" applyProtection="1">
      <alignment horizontal="left" vertical="top"/>
      <protection locked="0"/>
    </xf>
    <xf numFmtId="0" fontId="17" fillId="4" borderId="275" xfId="0" applyFont="1" applyFill="1" applyBorder="1" applyAlignment="1" applyProtection="1">
      <alignment horizontal="left" vertical="top"/>
      <protection locked="0"/>
    </xf>
    <xf numFmtId="0" fontId="17" fillId="4" borderId="277" xfId="0" applyFont="1" applyFill="1" applyBorder="1" applyAlignment="1" applyProtection="1">
      <alignment horizontal="left" vertical="top"/>
      <protection locked="0"/>
    </xf>
    <xf numFmtId="0" fontId="31" fillId="4" borderId="128" xfId="0" applyFont="1" applyFill="1" applyBorder="1" applyAlignment="1">
      <alignment horizontal="left" vertical="center"/>
    </xf>
    <xf numFmtId="0" fontId="31" fillId="4" borderId="129" xfId="0" applyFont="1" applyFill="1" applyBorder="1" applyAlignment="1">
      <alignment horizontal="left" vertical="center"/>
    </xf>
    <xf numFmtId="0" fontId="39" fillId="0" borderId="120" xfId="0" applyFont="1" applyBorder="1" applyAlignment="1" applyProtection="1">
      <alignment horizontal="center" vertical="center"/>
      <protection locked="0"/>
    </xf>
    <xf numFmtId="0" fontId="39" fillId="0" borderId="136" xfId="0" applyFont="1" applyBorder="1" applyAlignment="1" applyProtection="1">
      <alignment horizontal="center" vertical="center"/>
      <protection locked="0"/>
    </xf>
    <xf numFmtId="0" fontId="17" fillId="4" borderId="275" xfId="0" applyFont="1" applyFill="1" applyBorder="1" applyAlignment="1">
      <alignment horizontal="left" vertical="top"/>
    </xf>
    <xf numFmtId="0" fontId="17" fillId="4" borderId="277" xfId="0" applyFont="1" applyFill="1" applyBorder="1" applyAlignment="1">
      <alignment horizontal="left" vertical="top"/>
    </xf>
    <xf numFmtId="0" fontId="17" fillId="4" borderId="163" xfId="0" applyFont="1" applyFill="1" applyBorder="1" applyAlignment="1" applyProtection="1">
      <alignment horizontal="left" vertical="top"/>
      <protection locked="0"/>
    </xf>
    <xf numFmtId="0" fontId="17" fillId="4" borderId="196" xfId="0" applyFont="1" applyFill="1" applyBorder="1" applyAlignment="1" applyProtection="1">
      <alignment horizontal="left" vertical="top"/>
      <protection locked="0"/>
    </xf>
    <xf numFmtId="0" fontId="6" fillId="0" borderId="12" xfId="0" applyFont="1" applyBorder="1" applyAlignment="1">
      <alignment vertical="top"/>
    </xf>
    <xf numFmtId="0" fontId="13" fillId="0" borderId="12" xfId="0" applyFont="1" applyBorder="1" applyAlignment="1">
      <alignment vertical="top" wrapText="1"/>
    </xf>
    <xf numFmtId="0" fontId="13" fillId="0" borderId="0" xfId="0" applyFont="1" applyAlignment="1">
      <alignment vertical="top" wrapText="1"/>
    </xf>
    <xf numFmtId="0" fontId="13" fillId="0" borderId="11" xfId="0" applyFont="1" applyBorder="1" applyAlignment="1">
      <alignment vertical="top" wrapText="1"/>
    </xf>
    <xf numFmtId="0" fontId="65" fillId="8" borderId="0" xfId="0" applyFont="1" applyFill="1" applyAlignment="1">
      <alignment horizontal="left" vertical="top"/>
    </xf>
    <xf numFmtId="0" fontId="17" fillId="0" borderId="105" xfId="0" applyFont="1" applyBorder="1" applyAlignment="1">
      <alignment horizontal="center" vertical="top"/>
    </xf>
    <xf numFmtId="0" fontId="17" fillId="0" borderId="106" xfId="0" applyFont="1" applyBorder="1" applyAlignment="1">
      <alignment horizontal="center" vertical="top"/>
    </xf>
    <xf numFmtId="0" fontId="32" fillId="4" borderId="240" xfId="0" applyFont="1" applyFill="1" applyBorder="1" applyAlignment="1">
      <alignment horizontal="left" vertical="top"/>
    </xf>
    <xf numFmtId="0" fontId="32" fillId="4" borderId="241" xfId="0" applyFont="1" applyFill="1" applyBorder="1" applyAlignment="1">
      <alignment horizontal="left" vertical="top"/>
    </xf>
    <xf numFmtId="0" fontId="32" fillId="4" borderId="242" xfId="0" applyFont="1" applyFill="1" applyBorder="1" applyAlignment="1">
      <alignment horizontal="left" vertical="top"/>
    </xf>
    <xf numFmtId="0" fontId="32" fillId="4" borderId="117" xfId="0" applyFont="1" applyFill="1" applyBorder="1" applyAlignment="1">
      <alignment horizontal="left" vertical="top"/>
    </xf>
    <xf numFmtId="0" fontId="32" fillId="4" borderId="105" xfId="0" applyFont="1" applyFill="1" applyBorder="1" applyAlignment="1">
      <alignment horizontal="left" vertical="top"/>
    </xf>
    <xf numFmtId="0" fontId="32" fillId="4" borderId="113" xfId="0" applyFont="1" applyFill="1" applyBorder="1" applyAlignment="1">
      <alignment horizontal="left" vertical="top"/>
    </xf>
    <xf numFmtId="0" fontId="10" fillId="4" borderId="92" xfId="0" applyFont="1" applyFill="1" applyBorder="1" applyAlignment="1">
      <alignment horizontal="left" vertical="top"/>
    </xf>
    <xf numFmtId="0" fontId="10" fillId="4" borderId="89" xfId="0" applyFont="1" applyFill="1" applyBorder="1" applyAlignment="1">
      <alignment horizontal="left" vertical="top"/>
    </xf>
    <xf numFmtId="0" fontId="10" fillId="4" borderId="102" xfId="0" applyFont="1" applyFill="1" applyBorder="1" applyAlignment="1">
      <alignment horizontal="left" vertical="top"/>
    </xf>
    <xf numFmtId="9" fontId="13" fillId="0" borderId="93" xfId="2" applyFont="1" applyBorder="1" applyAlignment="1" applyProtection="1">
      <alignment horizontal="center" vertical="top"/>
    </xf>
    <xf numFmtId="9" fontId="13" fillId="0" borderId="99" xfId="2" applyFont="1" applyBorder="1" applyAlignment="1" applyProtection="1">
      <alignment horizontal="center" vertical="top"/>
    </xf>
    <xf numFmtId="9" fontId="13" fillId="0" borderId="94" xfId="2" applyFont="1" applyBorder="1" applyAlignment="1" applyProtection="1">
      <alignment horizontal="center" vertical="top"/>
    </xf>
    <xf numFmtId="0" fontId="12" fillId="2" borderId="0" xfId="0" applyFont="1" applyFill="1" applyAlignment="1">
      <alignment vertical="top"/>
    </xf>
    <xf numFmtId="0" fontId="10" fillId="4" borderId="39" xfId="0" applyFont="1" applyFill="1" applyBorder="1" applyAlignment="1">
      <alignment horizontal="left" vertical="top"/>
    </xf>
    <xf numFmtId="164" fontId="31" fillId="0" borderId="114" xfId="1" applyNumberFormat="1" applyFont="1" applyBorder="1" applyAlignment="1" applyProtection="1">
      <alignment vertical="top"/>
    </xf>
    <xf numFmtId="164" fontId="31" fillId="0" borderId="115" xfId="1" applyNumberFormat="1" applyFont="1" applyBorder="1" applyAlignment="1" applyProtection="1">
      <alignment vertical="top"/>
    </xf>
    <xf numFmtId="0" fontId="23" fillId="0" borderId="105" xfId="0" applyFont="1" applyBorder="1" applyAlignment="1">
      <alignment vertical="top"/>
    </xf>
    <xf numFmtId="0" fontId="23" fillId="0" borderId="106" xfId="0" applyFont="1" applyBorder="1" applyAlignment="1">
      <alignment vertical="top"/>
    </xf>
    <xf numFmtId="0" fontId="17" fillId="0" borderId="0" xfId="0" applyFont="1" applyAlignment="1">
      <alignment horizontal="center" vertical="center" wrapText="1"/>
    </xf>
    <xf numFmtId="0" fontId="17" fillId="0" borderId="90" xfId="0" applyFont="1" applyBorder="1" applyAlignment="1">
      <alignment horizontal="center" vertical="center" wrapText="1"/>
    </xf>
    <xf numFmtId="0" fontId="17" fillId="0" borderId="125" xfId="0" applyFont="1" applyBorder="1" applyAlignment="1" applyProtection="1">
      <alignment horizontal="left" vertical="top"/>
      <protection locked="0"/>
    </xf>
    <xf numFmtId="0" fontId="17" fillId="0" borderId="127" xfId="0" applyFont="1" applyBorder="1" applyAlignment="1" applyProtection="1">
      <alignment horizontal="left" vertical="top"/>
      <protection locked="0"/>
    </xf>
    <xf numFmtId="0" fontId="17" fillId="0" borderId="125" xfId="0" applyFont="1" applyBorder="1" applyAlignment="1" applyProtection="1">
      <alignment horizontal="center" vertical="top"/>
      <protection locked="0"/>
    </xf>
    <xf numFmtId="0" fontId="17" fillId="0" borderId="126" xfId="0" applyFont="1" applyBorder="1" applyAlignment="1" applyProtection="1">
      <alignment horizontal="center" vertical="top"/>
      <protection locked="0"/>
    </xf>
    <xf numFmtId="0" fontId="17" fillId="0" borderId="127" xfId="0" applyFont="1" applyBorder="1" applyAlignment="1" applyProtection="1">
      <alignment horizontal="center" vertical="top"/>
      <protection locked="0"/>
    </xf>
    <xf numFmtId="0" fontId="17" fillId="0" borderId="120" xfId="0" applyFont="1" applyBorder="1" applyAlignment="1" applyProtection="1">
      <alignment horizontal="center" vertical="top"/>
      <protection locked="0"/>
    </xf>
    <xf numFmtId="0" fontId="17" fillId="0" borderId="121" xfId="0" applyFont="1" applyBorder="1" applyAlignment="1" applyProtection="1">
      <alignment horizontal="center" vertical="top"/>
      <protection locked="0"/>
    </xf>
    <xf numFmtId="0" fontId="17" fillId="0" borderId="136" xfId="0" applyFont="1" applyBorder="1" applyAlignment="1" applyProtection="1">
      <alignment horizontal="center" vertical="top"/>
      <protection locked="0"/>
    </xf>
    <xf numFmtId="0" fontId="17" fillId="0" borderId="90" xfId="0" applyFont="1" applyBorder="1" applyAlignment="1">
      <alignment vertical="top"/>
    </xf>
    <xf numFmtId="0" fontId="17" fillId="0" borderId="103" xfId="0" applyFont="1" applyBorder="1" applyAlignment="1">
      <alignment vertical="top"/>
    </xf>
    <xf numFmtId="0" fontId="17" fillId="0" borderId="86" xfId="0" applyFont="1" applyBorder="1" applyAlignment="1" applyProtection="1">
      <alignment vertical="top"/>
      <protection locked="0"/>
    </xf>
    <xf numFmtId="0" fontId="17" fillId="0" borderId="87" xfId="0" applyFont="1" applyBorder="1" applyAlignment="1" applyProtection="1">
      <alignment vertical="top"/>
      <protection locked="0"/>
    </xf>
    <xf numFmtId="0" fontId="17" fillId="0" borderId="88" xfId="0" applyFont="1" applyBorder="1" applyAlignment="1" applyProtection="1">
      <alignment vertical="top"/>
      <protection locked="0"/>
    </xf>
    <xf numFmtId="0" fontId="17" fillId="0" borderId="92" xfId="0" applyFont="1" applyBorder="1" applyAlignment="1" applyProtection="1">
      <alignment vertical="top"/>
      <protection locked="0"/>
    </xf>
    <xf numFmtId="0" fontId="17" fillId="0" borderId="89" xfId="0" applyFont="1" applyBorder="1" applyAlignment="1" applyProtection="1">
      <alignment vertical="top"/>
      <protection locked="0"/>
    </xf>
    <xf numFmtId="0" fontId="17" fillId="0" borderId="102" xfId="0" applyFont="1" applyBorder="1" applyAlignment="1" applyProtection="1">
      <alignment vertical="top"/>
      <protection locked="0"/>
    </xf>
    <xf numFmtId="0" fontId="17" fillId="0" borderId="79" xfId="0" applyFont="1" applyBorder="1" applyAlignment="1" applyProtection="1">
      <alignment horizontal="center" vertical="top" wrapText="1"/>
      <protection locked="0"/>
    </xf>
    <xf numFmtId="0" fontId="17" fillId="0" borderId="80" xfId="0" applyFont="1" applyBorder="1" applyAlignment="1" applyProtection="1">
      <alignment horizontal="center" vertical="top" wrapText="1"/>
      <protection locked="0"/>
    </xf>
    <xf numFmtId="0" fontId="17" fillId="0" borderId="81" xfId="0" applyFont="1" applyBorder="1" applyAlignment="1" applyProtection="1">
      <alignment horizontal="center" vertical="top" wrapText="1"/>
      <protection locked="0"/>
    </xf>
    <xf numFmtId="0" fontId="10" fillId="0" borderId="79" xfId="0" applyFont="1" applyBorder="1" applyAlignment="1">
      <alignment horizontal="center" vertical="top" wrapText="1"/>
    </xf>
    <xf numFmtId="0" fontId="10" fillId="0" borderId="80" xfId="0" applyFont="1" applyBorder="1" applyAlignment="1">
      <alignment horizontal="center" vertical="top" wrapText="1"/>
    </xf>
    <xf numFmtId="0" fontId="10" fillId="0" borderId="81" xfId="0" applyFont="1" applyBorder="1" applyAlignment="1">
      <alignment horizontal="center" vertical="top" wrapText="1"/>
    </xf>
    <xf numFmtId="0" fontId="17" fillId="0" borderId="3" xfId="0" applyFont="1" applyBorder="1" applyAlignment="1">
      <alignment horizontal="left" vertical="top" wrapText="1"/>
    </xf>
    <xf numFmtId="0" fontId="17" fillId="0" borderId="119" xfId="0" applyFont="1" applyBorder="1" applyAlignment="1">
      <alignment horizontal="left" vertical="top" wrapText="1"/>
    </xf>
    <xf numFmtId="0" fontId="17" fillId="0" borderId="123" xfId="0" applyFont="1" applyBorder="1" applyAlignment="1">
      <alignment horizontal="left" vertical="top" wrapText="1"/>
    </xf>
    <xf numFmtId="0" fontId="17" fillId="0" borderId="3" xfId="0" applyFont="1" applyBorder="1" applyAlignment="1">
      <alignment horizontal="center" vertical="top" wrapText="1"/>
    </xf>
    <xf numFmtId="0" fontId="17" fillId="0" borderId="79" xfId="0" applyFont="1" applyBorder="1" applyAlignment="1" applyProtection="1">
      <alignment horizontal="center" vertical="top"/>
      <protection locked="0"/>
    </xf>
    <xf numFmtId="0" fontId="17" fillId="0" borderId="80" xfId="0" applyFont="1" applyBorder="1" applyAlignment="1" applyProtection="1">
      <alignment horizontal="center" vertical="top"/>
      <protection locked="0"/>
    </xf>
    <xf numFmtId="0" fontId="17" fillId="0" borderId="81" xfId="0" applyFont="1" applyBorder="1" applyAlignment="1" applyProtection="1">
      <alignment horizontal="center" vertical="top"/>
      <protection locked="0"/>
    </xf>
    <xf numFmtId="0" fontId="17" fillId="0" borderId="86" xfId="0" applyFont="1" applyBorder="1" applyAlignment="1" applyProtection="1">
      <alignment horizontal="center" vertical="top"/>
      <protection locked="0"/>
    </xf>
    <xf numFmtId="0" fontId="17" fillId="0" borderId="87" xfId="0" applyFont="1" applyBorder="1" applyAlignment="1" applyProtection="1">
      <alignment horizontal="center" vertical="top"/>
      <protection locked="0"/>
    </xf>
    <xf numFmtId="0" fontId="17" fillId="0" borderId="88" xfId="0" applyFont="1" applyBorder="1" applyAlignment="1" applyProtection="1">
      <alignment horizontal="center" vertical="top"/>
      <protection locked="0"/>
    </xf>
    <xf numFmtId="0" fontId="17" fillId="0" borderId="91" xfId="0" applyFont="1" applyBorder="1" applyAlignment="1" applyProtection="1">
      <alignment horizontal="center" vertical="top"/>
      <protection locked="0"/>
    </xf>
    <xf numFmtId="0" fontId="17" fillId="0" borderId="0" xfId="0" applyFont="1" applyAlignment="1" applyProtection="1">
      <alignment horizontal="center" vertical="top"/>
      <protection locked="0"/>
    </xf>
    <xf numFmtId="0" fontId="17" fillId="0" borderId="90" xfId="0" applyFont="1" applyBorder="1" applyAlignment="1" applyProtection="1">
      <alignment horizontal="center" vertical="top"/>
      <protection locked="0"/>
    </xf>
    <xf numFmtId="0" fontId="17" fillId="0" borderId="92" xfId="0" applyFont="1" applyBorder="1" applyAlignment="1" applyProtection="1">
      <alignment horizontal="center" vertical="top"/>
      <protection locked="0"/>
    </xf>
    <xf numFmtId="0" fontId="17" fillId="0" borderId="89" xfId="0" applyFont="1" applyBorder="1" applyAlignment="1" applyProtection="1">
      <alignment horizontal="center" vertical="top"/>
      <protection locked="0"/>
    </xf>
    <xf numFmtId="0" fontId="17" fillId="0" borderId="102" xfId="0" applyFont="1" applyBorder="1" applyAlignment="1" applyProtection="1">
      <alignment horizontal="center" vertical="top"/>
      <protection locked="0"/>
    </xf>
    <xf numFmtId="0" fontId="23" fillId="0" borderId="110" xfId="0" applyFont="1" applyBorder="1" applyAlignment="1">
      <alignment horizontal="center" vertical="top"/>
    </xf>
    <xf numFmtId="0" fontId="23" fillId="0" borderId="111" xfId="0" applyFont="1" applyBorder="1" applyAlignment="1">
      <alignment horizontal="center" vertical="top"/>
    </xf>
    <xf numFmtId="0" fontId="23" fillId="0" borderId="112" xfId="0" applyFont="1" applyBorder="1" applyAlignment="1">
      <alignment horizontal="center" vertical="top"/>
    </xf>
    <xf numFmtId="0" fontId="23" fillId="0" borderId="0" xfId="0" applyFont="1" applyAlignment="1">
      <alignment horizontal="left" vertical="top"/>
    </xf>
    <xf numFmtId="0" fontId="23" fillId="0" borderId="0" xfId="0" applyFont="1" applyAlignment="1">
      <alignment horizontal="left" vertical="top" wrapText="1"/>
    </xf>
    <xf numFmtId="0" fontId="23" fillId="0" borderId="90" xfId="0" applyFont="1" applyBorder="1" applyAlignment="1">
      <alignment horizontal="left" vertical="top" wrapText="1"/>
    </xf>
    <xf numFmtId="0" fontId="17" fillId="0" borderId="125" xfId="0" applyFont="1" applyBorder="1" applyAlignment="1">
      <alignment horizontal="center" vertical="top"/>
    </xf>
    <xf numFmtId="0" fontId="17" fillId="0" borderId="126" xfId="0" applyFont="1" applyBorder="1" applyAlignment="1">
      <alignment horizontal="center" vertical="top"/>
    </xf>
    <xf numFmtId="0" fontId="17" fillId="0" borderId="127" xfId="0" applyFont="1" applyBorder="1" applyAlignment="1">
      <alignment horizontal="center" vertical="top"/>
    </xf>
    <xf numFmtId="9" fontId="35" fillId="0" borderId="83" xfId="2" applyFont="1" applyBorder="1" applyAlignment="1">
      <alignment horizontal="center" vertical="center" wrapText="1"/>
    </xf>
    <xf numFmtId="9" fontId="35" fillId="0" borderId="82" xfId="2" applyFont="1" applyBorder="1" applyAlignment="1">
      <alignment horizontal="center" vertical="center" wrapText="1"/>
    </xf>
    <xf numFmtId="9" fontId="25" fillId="0" borderId="73" xfId="2" applyFont="1" applyBorder="1" applyAlignment="1" applyProtection="1">
      <alignment horizontal="center" vertical="center" wrapText="1"/>
    </xf>
    <xf numFmtId="9" fontId="25" fillId="0" borderId="83" xfId="2" applyFont="1" applyBorder="1" applyAlignment="1" applyProtection="1">
      <alignment horizontal="center" vertical="center" wrapText="1"/>
    </xf>
    <xf numFmtId="9" fontId="25" fillId="0" borderId="82" xfId="2" applyFont="1" applyBorder="1" applyAlignment="1" applyProtection="1">
      <alignment horizontal="center" vertical="center" wrapText="1"/>
    </xf>
    <xf numFmtId="0" fontId="23" fillId="0" borderId="73" xfId="0" applyFont="1" applyBorder="1" applyAlignment="1">
      <alignment horizontal="center" vertical="top"/>
    </xf>
    <xf numFmtId="0" fontId="23" fillId="0" borderId="83" xfId="0" applyFont="1" applyBorder="1" applyAlignment="1">
      <alignment horizontal="center" vertical="top"/>
    </xf>
    <xf numFmtId="0" fontId="23" fillId="0" borderId="82" xfId="0" applyFont="1" applyBorder="1" applyAlignment="1">
      <alignment horizontal="center" vertical="top"/>
    </xf>
    <xf numFmtId="9" fontId="35" fillId="0" borderId="73" xfId="2" applyFont="1" applyFill="1" applyBorder="1" applyAlignment="1">
      <alignment horizontal="center" vertical="center" wrapText="1"/>
    </xf>
    <xf numFmtId="9" fontId="35" fillId="0" borderId="83" xfId="2" applyFont="1" applyFill="1" applyBorder="1" applyAlignment="1">
      <alignment horizontal="center" vertical="center" wrapText="1"/>
    </xf>
    <xf numFmtId="9" fontId="35" fillId="0" borderId="82" xfId="2" applyFont="1" applyFill="1" applyBorder="1" applyAlignment="1">
      <alignment horizontal="center" vertical="center" wrapText="1"/>
    </xf>
    <xf numFmtId="0" fontId="6" fillId="4" borderId="79" xfId="0" applyFont="1" applyFill="1" applyBorder="1" applyAlignment="1">
      <alignment horizontal="center" vertical="top"/>
    </xf>
    <xf numFmtId="0" fontId="6" fillId="4" borderId="80" xfId="0" applyFont="1" applyFill="1" applyBorder="1" applyAlignment="1">
      <alignment horizontal="center" vertical="top"/>
    </xf>
    <xf numFmtId="0" fontId="6" fillId="4" borderId="271" xfId="0" applyFont="1" applyFill="1" applyBorder="1" applyAlignment="1">
      <alignment horizontal="center" vertical="top"/>
    </xf>
    <xf numFmtId="44" fontId="17" fillId="0" borderId="269" xfId="1" applyFont="1" applyBorder="1" applyAlignment="1" applyProtection="1">
      <alignment horizontal="center" vertical="top"/>
      <protection locked="0"/>
    </xf>
    <xf numFmtId="44" fontId="17" fillId="0" borderId="126" xfId="1" applyFont="1" applyBorder="1" applyAlignment="1" applyProtection="1">
      <alignment horizontal="center" vertical="top"/>
      <protection locked="0"/>
    </xf>
    <xf numFmtId="44" fontId="17" fillId="0" borderId="243" xfId="1" applyFont="1" applyBorder="1" applyAlignment="1" applyProtection="1">
      <alignment horizontal="center" vertical="top"/>
      <protection locked="0"/>
    </xf>
    <xf numFmtId="44" fontId="17" fillId="0" borderId="134" xfId="1" applyFont="1" applyBorder="1" applyAlignment="1" applyProtection="1">
      <alignment horizontal="center" vertical="top"/>
      <protection locked="0"/>
    </xf>
    <xf numFmtId="44" fontId="17" fillId="0" borderId="129" xfId="1" applyFont="1" applyBorder="1" applyAlignment="1" applyProtection="1">
      <alignment horizontal="center" vertical="top"/>
      <protection locked="0"/>
    </xf>
    <xf numFmtId="44" fontId="17" fillId="0" borderId="244" xfId="1" applyFont="1" applyBorder="1" applyAlignment="1" applyProtection="1">
      <alignment horizontal="center" vertical="top"/>
      <protection locked="0"/>
    </xf>
    <xf numFmtId="44" fontId="17" fillId="0" borderId="270" xfId="1" applyFont="1" applyBorder="1" applyAlignment="1" applyProtection="1">
      <alignment horizontal="center" vertical="top"/>
      <protection locked="0"/>
    </xf>
    <xf numFmtId="44" fontId="17" fillId="0" borderId="121" xfId="1" applyFont="1" applyBorder="1" applyAlignment="1" applyProtection="1">
      <alignment horizontal="center" vertical="top"/>
      <protection locked="0"/>
    </xf>
    <xf numFmtId="44" fontId="17" fillId="0" borderId="246" xfId="1" applyFont="1" applyBorder="1" applyAlignment="1" applyProtection="1">
      <alignment horizontal="center" vertical="top"/>
      <protection locked="0"/>
    </xf>
    <xf numFmtId="0" fontId="6" fillId="0" borderId="0" xfId="0" applyFont="1" applyAlignment="1">
      <alignment horizontal="center" vertical="top" wrapText="1"/>
    </xf>
    <xf numFmtId="0" fontId="8" fillId="2" borderId="0" xfId="0" applyFont="1" applyFill="1" applyAlignment="1">
      <alignment vertical="top"/>
    </xf>
    <xf numFmtId="0" fontId="8" fillId="0" borderId="0" xfId="0" applyFont="1" applyAlignment="1">
      <alignment vertical="top"/>
    </xf>
    <xf numFmtId="0" fontId="58" fillId="0" borderId="0" xfId="0" applyFont="1" applyAlignment="1">
      <alignment horizontal="center" vertical="top"/>
    </xf>
    <xf numFmtId="0" fontId="8" fillId="3" borderId="0" xfId="0" applyFont="1" applyFill="1" applyAlignment="1">
      <alignment vertical="top"/>
    </xf>
    <xf numFmtId="0" fontId="8" fillId="2" borderId="0" xfId="8" applyFont="1" applyFill="1" applyAlignment="1">
      <alignment vertical="top"/>
    </xf>
    <xf numFmtId="0" fontId="78" fillId="0" borderId="0" xfId="8" applyFont="1" applyAlignment="1">
      <alignment horizontal="left" vertical="top" wrapText="1"/>
    </xf>
    <xf numFmtId="0" fontId="38" fillId="0" borderId="0" xfId="8" applyFont="1" applyAlignment="1">
      <alignment horizontal="left" vertical="top" wrapText="1"/>
    </xf>
    <xf numFmtId="0" fontId="60" fillId="0" borderId="0" xfId="0" applyFont="1" applyAlignment="1">
      <alignment horizontal="left"/>
    </xf>
    <xf numFmtId="0" fontId="68" fillId="3" borderId="0" xfId="0" applyFont="1" applyFill="1" applyAlignment="1">
      <alignment vertical="center"/>
    </xf>
    <xf numFmtId="0" fontId="8" fillId="2" borderId="3" xfId="0" applyFont="1" applyFill="1" applyBorder="1" applyAlignment="1">
      <alignment vertical="top"/>
    </xf>
    <xf numFmtId="49" fontId="10" fillId="5" borderId="79" xfId="0" applyNumberFormat="1" applyFont="1" applyFill="1" applyBorder="1" applyAlignment="1" applyProtection="1">
      <alignment horizontal="left" vertical="top"/>
      <protection locked="0"/>
    </xf>
    <xf numFmtId="49" fontId="10" fillId="5" borderId="80" xfId="0" applyNumberFormat="1" applyFont="1" applyFill="1" applyBorder="1" applyAlignment="1" applyProtection="1">
      <alignment horizontal="left" vertical="top"/>
      <protection locked="0"/>
    </xf>
    <xf numFmtId="49" fontId="10" fillId="5" borderId="81" xfId="0" applyNumberFormat="1" applyFont="1" applyFill="1" applyBorder="1" applyAlignment="1" applyProtection="1">
      <alignment horizontal="left" vertical="top"/>
      <protection locked="0"/>
    </xf>
    <xf numFmtId="0" fontId="11" fillId="2" borderId="0" xfId="0" applyFont="1" applyFill="1" applyAlignment="1">
      <alignment vertical="top" wrapText="1"/>
    </xf>
    <xf numFmtId="0" fontId="12" fillId="8" borderId="0" xfId="0" applyFont="1" applyFill="1" applyAlignment="1">
      <alignment vertical="top"/>
    </xf>
    <xf numFmtId="0" fontId="8" fillId="2" borderId="0" xfId="0" applyFont="1" applyFill="1" applyAlignment="1">
      <alignment horizontal="center" vertical="top"/>
    </xf>
    <xf numFmtId="0" fontId="8" fillId="2" borderId="90" xfId="0" applyFont="1" applyFill="1" applyBorder="1" applyAlignment="1">
      <alignment horizontal="center" vertical="top"/>
    </xf>
    <xf numFmtId="0" fontId="10" fillId="0" borderId="86" xfId="0" applyFont="1" applyBorder="1" applyAlignment="1" applyProtection="1">
      <alignment vertical="top"/>
      <protection locked="0"/>
    </xf>
    <xf numFmtId="0" fontId="10" fillId="0" borderId="88" xfId="0" applyFont="1" applyBorder="1" applyAlignment="1" applyProtection="1">
      <alignment vertical="top"/>
      <protection locked="0"/>
    </xf>
    <xf numFmtId="0" fontId="11" fillId="2" borderId="0" xfId="0" applyFont="1" applyFill="1" applyAlignment="1">
      <alignment horizontal="right" vertical="top"/>
    </xf>
    <xf numFmtId="0" fontId="13" fillId="3" borderId="0" xfId="0" applyFont="1" applyFill="1" applyAlignment="1">
      <alignment vertical="top"/>
    </xf>
    <xf numFmtId="49" fontId="8" fillId="2" borderId="0" xfId="0" applyNumberFormat="1" applyFont="1" applyFill="1" applyAlignment="1">
      <alignment horizontal="center" vertical="center" textRotation="90" wrapText="1"/>
    </xf>
    <xf numFmtId="171" fontId="10" fillId="0" borderId="86" xfId="0" applyNumberFormat="1" applyFont="1" applyBorder="1" applyAlignment="1" applyProtection="1">
      <alignment horizontal="center" vertical="top"/>
      <protection locked="0"/>
    </xf>
    <xf numFmtId="171" fontId="10" fillId="0" borderId="87" xfId="0" applyNumberFormat="1" applyFont="1" applyBorder="1" applyAlignment="1" applyProtection="1">
      <alignment horizontal="center" vertical="top"/>
      <protection locked="0"/>
    </xf>
    <xf numFmtId="171" fontId="10" fillId="0" borderId="88" xfId="0" applyNumberFormat="1" applyFont="1" applyBorder="1" applyAlignment="1" applyProtection="1">
      <alignment horizontal="center" vertical="top"/>
      <protection locked="0"/>
    </xf>
    <xf numFmtId="166" fontId="45" fillId="0" borderId="5" xfId="8" applyNumberFormat="1" applyFont="1" applyBorder="1" applyAlignment="1">
      <alignment horizontal="left" vertical="top"/>
    </xf>
    <xf numFmtId="166" fontId="14" fillId="0" borderId="5" xfId="8" applyNumberFormat="1" applyFont="1" applyBorder="1" applyAlignment="1">
      <alignment vertical="top"/>
    </xf>
    <xf numFmtId="0" fontId="37" fillId="0" borderId="79" xfId="4" applyFill="1" applyBorder="1" applyAlignment="1" applyProtection="1">
      <alignment horizontal="center" vertical="top"/>
      <protection locked="0"/>
    </xf>
    <xf numFmtId="0" fontId="10" fillId="0" borderId="80" xfId="0" applyFont="1" applyBorder="1" applyAlignment="1" applyProtection="1">
      <alignment horizontal="center" vertical="top"/>
      <protection locked="0"/>
    </xf>
    <xf numFmtId="166" fontId="46" fillId="0" borderId="5" xfId="8" applyNumberFormat="1" applyFont="1" applyBorder="1" applyAlignment="1">
      <alignment horizontal="left" vertical="top"/>
    </xf>
    <xf numFmtId="166" fontId="47" fillId="0" borderId="5" xfId="8" applyNumberFormat="1" applyFont="1" applyBorder="1" applyAlignment="1">
      <alignment vertical="top"/>
    </xf>
    <xf numFmtId="49" fontId="16" fillId="8" borderId="0" xfId="0" applyNumberFormat="1" applyFont="1" applyFill="1" applyAlignment="1">
      <alignment horizontal="right" vertical="top"/>
    </xf>
    <xf numFmtId="49" fontId="32" fillId="0" borderId="118" xfId="0" applyNumberFormat="1" applyFont="1" applyBorder="1" applyAlignment="1" applyProtection="1">
      <alignment horizontal="center" vertical="top"/>
      <protection locked="0"/>
    </xf>
    <xf numFmtId="0" fontId="32" fillId="0" borderId="119" xfId="0" applyFont="1" applyBorder="1" applyAlignment="1" applyProtection="1">
      <alignment horizontal="center" vertical="top"/>
      <protection locked="0"/>
    </xf>
    <xf numFmtId="0" fontId="32" fillId="0" borderId="123" xfId="0" applyFont="1" applyBorder="1" applyAlignment="1" applyProtection="1">
      <alignment horizontal="center" vertical="top"/>
      <protection locked="0"/>
    </xf>
    <xf numFmtId="0" fontId="10" fillId="8" borderId="0" xfId="0" applyFont="1" applyFill="1" applyAlignment="1">
      <alignment vertical="top"/>
    </xf>
    <xf numFmtId="166" fontId="7" fillId="0" borderId="5" xfId="8" applyNumberFormat="1" applyFont="1" applyBorder="1" applyAlignment="1">
      <alignment vertical="top"/>
    </xf>
    <xf numFmtId="49" fontId="10" fillId="0" borderId="125" xfId="0" applyNumberFormat="1" applyFont="1" applyBorder="1" applyAlignment="1" applyProtection="1">
      <alignment vertical="top"/>
      <protection locked="0"/>
    </xf>
    <xf numFmtId="0" fontId="10" fillId="0" borderId="126" xfId="0" applyFont="1" applyBorder="1" applyAlignment="1" applyProtection="1">
      <alignment vertical="top"/>
      <protection locked="0"/>
    </xf>
    <xf numFmtId="0" fontId="10" fillId="0" borderId="127" xfId="0" applyFont="1" applyBorder="1" applyAlignment="1" applyProtection="1">
      <alignment vertical="top"/>
      <protection locked="0"/>
    </xf>
    <xf numFmtId="166" fontId="7" fillId="0" borderId="5" xfId="8" applyNumberFormat="1" applyFont="1" applyBorder="1" applyAlignment="1">
      <alignment horizontal="left" vertical="top"/>
    </xf>
    <xf numFmtId="0" fontId="6" fillId="0" borderId="0" xfId="0" applyFont="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6" fillId="0" borderId="17" xfId="0" applyFont="1" applyBorder="1" applyAlignment="1">
      <alignment vertical="top"/>
    </xf>
    <xf numFmtId="0" fontId="6" fillId="0" borderId="85" xfId="0" applyFont="1" applyBorder="1" applyAlignment="1">
      <alignment vertical="top"/>
    </xf>
    <xf numFmtId="0" fontId="14" fillId="4" borderId="5" xfId="0" applyFont="1" applyFill="1" applyBorder="1" applyAlignment="1">
      <alignment horizontal="right" vertical="top"/>
    </xf>
    <xf numFmtId="0" fontId="14" fillId="4" borderId="77" xfId="0" applyFont="1" applyFill="1" applyBorder="1" applyAlignment="1">
      <alignment horizontal="right" vertical="top"/>
    </xf>
    <xf numFmtId="0" fontId="10" fillId="0" borderId="10" xfId="0" applyFont="1" applyBorder="1" applyAlignment="1">
      <alignment vertical="top"/>
    </xf>
    <xf numFmtId="0" fontId="10" fillId="0" borderId="72" xfId="0" applyFont="1" applyBorder="1" applyAlignment="1">
      <alignment vertical="top"/>
    </xf>
    <xf numFmtId="0" fontId="6" fillId="0" borderId="27" xfId="0" applyFont="1" applyBorder="1" applyAlignment="1">
      <alignment vertical="top" wrapText="1"/>
    </xf>
    <xf numFmtId="164" fontId="19" fillId="0" borderId="15" xfId="1" applyNumberFormat="1" applyFont="1" applyBorder="1" applyAlignment="1" applyProtection="1">
      <alignment vertical="top"/>
    </xf>
    <xf numFmtId="164" fontId="19" fillId="0" borderId="17" xfId="1" applyNumberFormat="1" applyFont="1" applyBorder="1" applyAlignment="1" applyProtection="1">
      <alignment vertical="top"/>
    </xf>
    <xf numFmtId="0" fontId="10" fillId="0" borderId="75" xfId="0" applyFont="1" applyBorder="1" applyAlignment="1">
      <alignment vertical="top"/>
    </xf>
    <xf numFmtId="0" fontId="10" fillId="0" borderId="29" xfId="0" applyFont="1" applyBorder="1" applyAlignment="1">
      <alignment vertical="top"/>
    </xf>
    <xf numFmtId="0" fontId="10" fillId="0" borderId="74" xfId="0" applyFont="1" applyBorder="1" applyAlignment="1">
      <alignment vertical="top"/>
    </xf>
    <xf numFmtId="0" fontId="10" fillId="0" borderId="76" xfId="0" applyFont="1" applyBorder="1" applyAlignment="1">
      <alignment vertical="top"/>
    </xf>
    <xf numFmtId="166" fontId="45" fillId="0" borderId="13" xfId="8" applyNumberFormat="1" applyFont="1" applyBorder="1" applyAlignment="1">
      <alignment horizontal="left" vertical="top"/>
    </xf>
    <xf numFmtId="166" fontId="14" fillId="0" borderId="13" xfId="8" applyNumberFormat="1" applyFont="1" applyBorder="1" applyAlignment="1">
      <alignment vertical="top"/>
    </xf>
    <xf numFmtId="0" fontId="6" fillId="0" borderId="28" xfId="0" applyFont="1" applyBorder="1" applyAlignment="1">
      <alignment vertical="top" wrapText="1"/>
    </xf>
    <xf numFmtId="0" fontId="6" fillId="0" borderId="79" xfId="0" applyFont="1" applyBorder="1" applyAlignment="1">
      <alignment vertical="top"/>
    </xf>
    <xf numFmtId="0" fontId="6" fillId="0" borderId="80" xfId="0" applyFont="1" applyBorder="1" applyAlignment="1">
      <alignment vertical="top"/>
    </xf>
    <xf numFmtId="0" fontId="6" fillId="0" borderId="81" xfId="0" applyFont="1" applyBorder="1" applyAlignment="1">
      <alignment vertical="top"/>
    </xf>
    <xf numFmtId="0" fontId="6" fillId="0" borderId="84" xfId="0" applyFont="1" applyBorder="1" applyAlignment="1">
      <alignment vertical="top"/>
    </xf>
    <xf numFmtId="49" fontId="13" fillId="3" borderId="0" xfId="0" applyNumberFormat="1" applyFont="1" applyFill="1" applyAlignment="1">
      <alignment horizontal="center" vertical="center" textRotation="90" wrapText="1"/>
    </xf>
    <xf numFmtId="0" fontId="14" fillId="4" borderId="3" xfId="0" applyFont="1" applyFill="1" applyBorder="1" applyAlignment="1">
      <alignment horizontal="center" vertical="top"/>
    </xf>
    <xf numFmtId="0" fontId="6" fillId="0" borderId="20" xfId="0" applyFont="1" applyBorder="1" applyAlignment="1">
      <alignment horizontal="left" vertical="top"/>
    </xf>
    <xf numFmtId="0" fontId="6" fillId="0" borderId="21" xfId="0" applyFont="1" applyBorder="1" applyAlignment="1">
      <alignment horizontal="left" vertical="top"/>
    </xf>
    <xf numFmtId="0" fontId="6" fillId="0" borderId="22" xfId="0" applyFont="1" applyBorder="1" applyAlignment="1">
      <alignment horizontal="left" vertical="top"/>
    </xf>
    <xf numFmtId="0" fontId="14" fillId="4" borderId="0" xfId="0" applyFont="1" applyFill="1" applyAlignment="1">
      <alignment vertical="top"/>
    </xf>
    <xf numFmtId="0" fontId="6" fillId="0" borderId="25" xfId="0" applyFont="1" applyBorder="1" applyAlignment="1">
      <alignment horizontal="left" wrapText="1"/>
    </xf>
    <xf numFmtId="0" fontId="7" fillId="0" borderId="5" xfId="0" applyFont="1" applyBorder="1" applyAlignment="1">
      <alignment horizontal="left" vertical="top"/>
    </xf>
    <xf numFmtId="0" fontId="7" fillId="0" borderId="5" xfId="0" applyFont="1" applyBorder="1" applyAlignment="1">
      <alignment vertical="top"/>
    </xf>
    <xf numFmtId="0" fontId="13" fillId="0" borderId="27" xfId="0" applyFont="1" applyBorder="1" applyAlignment="1">
      <alignment vertical="top" wrapText="1"/>
    </xf>
    <xf numFmtId="0" fontId="13" fillId="0" borderId="28" xfId="0" applyFont="1" applyBorder="1" applyAlignment="1">
      <alignment vertical="top" wrapText="1"/>
    </xf>
    <xf numFmtId="0" fontId="6" fillId="0" borderId="5" xfId="0" applyFont="1" applyBorder="1" applyAlignment="1">
      <alignment horizontal="left" vertical="top"/>
    </xf>
    <xf numFmtId="0" fontId="13" fillId="0" borderId="27" xfId="0" applyFont="1" applyBorder="1" applyAlignment="1">
      <alignment horizontal="left" vertical="top" wrapText="1"/>
    </xf>
    <xf numFmtId="0" fontId="7" fillId="0" borderId="23" xfId="0" applyFont="1" applyBorder="1" applyAlignment="1">
      <alignment horizontal="right" vertical="top"/>
    </xf>
    <xf numFmtId="0" fontId="6" fillId="0" borderId="0" xfId="0" applyFont="1" applyAlignment="1">
      <alignment horizontal="left"/>
    </xf>
    <xf numFmtId="0" fontId="14" fillId="0" borderId="7" xfId="0" applyFont="1" applyBorder="1" applyAlignment="1">
      <alignment horizontal="right" vertical="top"/>
    </xf>
    <xf numFmtId="0" fontId="14" fillId="4" borderId="0" xfId="0" applyFont="1" applyFill="1" applyAlignment="1">
      <alignment horizontal="left" vertical="top"/>
    </xf>
    <xf numFmtId="0" fontId="13" fillId="0" borderId="0" xfId="0" applyFont="1" applyAlignment="1">
      <alignment horizontal="left" vertical="top" wrapText="1"/>
    </xf>
    <xf numFmtId="0" fontId="6" fillId="0" borderId="28" xfId="0" applyFont="1" applyBorder="1" applyAlignment="1">
      <alignment horizontal="left" vertical="top" wrapText="1"/>
    </xf>
    <xf numFmtId="0" fontId="6" fillId="0" borderId="27" xfId="0" applyFont="1" applyBorder="1" applyAlignment="1">
      <alignment horizontal="center" vertical="top" wrapText="1"/>
    </xf>
    <xf numFmtId="0" fontId="6" fillId="0" borderId="28" xfId="0" applyFont="1" applyBorder="1" applyAlignment="1">
      <alignment horizontal="center" vertical="top" wrapText="1"/>
    </xf>
    <xf numFmtId="0" fontId="6" fillId="0" borderId="27" xfId="0" applyFont="1" applyBorder="1" applyAlignment="1">
      <alignment horizontal="left" vertical="top" wrapText="1"/>
    </xf>
    <xf numFmtId="0" fontId="46" fillId="0" borderId="27" xfId="0" applyFont="1" applyBorder="1" applyAlignment="1">
      <alignment horizontal="left" vertical="top" wrapText="1"/>
    </xf>
    <xf numFmtId="49" fontId="22" fillId="0" borderId="26" xfId="0" applyNumberFormat="1" applyFont="1" applyBorder="1" applyAlignment="1">
      <alignment horizontal="right" vertical="center"/>
    </xf>
    <xf numFmtId="49" fontId="22" fillId="0" borderId="25" xfId="0" applyNumberFormat="1" applyFont="1" applyBorder="1" applyAlignment="1">
      <alignment horizontal="right" vertical="center"/>
    </xf>
    <xf numFmtId="0" fontId="36" fillId="0" borderId="237" xfId="0" applyFont="1" applyBorder="1" applyAlignment="1">
      <alignment horizontal="left" vertical="center" wrapText="1"/>
    </xf>
    <xf numFmtId="49" fontId="6" fillId="0" borderId="237" xfId="0" applyNumberFormat="1" applyFont="1" applyBorder="1" applyAlignment="1">
      <alignment horizontal="left" vertical="center" wrapText="1"/>
    </xf>
    <xf numFmtId="49" fontId="22" fillId="0" borderId="237" xfId="0" applyNumberFormat="1" applyFont="1" applyBorder="1" applyAlignment="1">
      <alignment horizontal="right" vertical="center"/>
    </xf>
    <xf numFmtId="0" fontId="6" fillId="0" borderId="237" xfId="0" applyFont="1" applyBorder="1" applyAlignment="1">
      <alignment horizontal="left" vertical="center" wrapText="1"/>
    </xf>
    <xf numFmtId="49" fontId="22" fillId="0" borderId="0" xfId="0" applyNumberFormat="1" applyFont="1" applyAlignment="1">
      <alignment horizontal="right" vertical="center"/>
    </xf>
    <xf numFmtId="0" fontId="46" fillId="0" borderId="237" xfId="0" applyFont="1" applyBorder="1" applyAlignment="1">
      <alignment horizontal="left"/>
    </xf>
    <xf numFmtId="0" fontId="6" fillId="0" borderId="237" xfId="0" applyFont="1" applyBorder="1" applyAlignment="1">
      <alignment horizontal="left"/>
    </xf>
    <xf numFmtId="0" fontId="46" fillId="0" borderId="237" xfId="4" applyFont="1" applyBorder="1" applyAlignment="1" applyProtection="1">
      <alignment horizontal="left" vertical="center" wrapText="1"/>
      <protection locked="0"/>
    </xf>
    <xf numFmtId="0" fontId="57" fillId="0" borderId="237" xfId="4" applyFont="1" applyBorder="1" applyAlignment="1" applyProtection="1">
      <alignment horizontal="left" vertical="center" wrapText="1"/>
      <protection locked="0"/>
    </xf>
    <xf numFmtId="0" fontId="37" fillId="0" borderId="237" xfId="4" applyBorder="1" applyAlignment="1" applyProtection="1">
      <alignment horizontal="left" vertical="center" wrapText="1"/>
      <protection locked="0"/>
    </xf>
    <xf numFmtId="0" fontId="6" fillId="0" borderId="237" xfId="0" applyFont="1" applyBorder="1" applyAlignment="1" applyProtection="1">
      <alignment horizontal="left" vertical="center" wrapText="1"/>
      <protection locked="0"/>
    </xf>
    <xf numFmtId="0" fontId="46" fillId="0" borderId="237" xfId="0" applyFont="1" applyBorder="1" applyAlignment="1">
      <alignment horizontal="left" vertical="center" wrapText="1"/>
    </xf>
    <xf numFmtId="0" fontId="68" fillId="3" borderId="0" xfId="0" applyFont="1" applyFill="1" applyAlignment="1">
      <alignment horizontal="left" vertical="top"/>
    </xf>
    <xf numFmtId="0" fontId="6" fillId="3" borderId="0" xfId="0" applyFont="1" applyFill="1" applyAlignment="1">
      <alignment horizontal="left" vertical="top"/>
    </xf>
    <xf numFmtId="0" fontId="8" fillId="2" borderId="0" xfId="0" applyFont="1" applyFill="1" applyAlignment="1">
      <alignment horizontal="left" vertical="top"/>
    </xf>
    <xf numFmtId="49" fontId="7" fillId="0" borderId="25" xfId="0" applyNumberFormat="1" applyFont="1" applyBorder="1" applyAlignment="1">
      <alignment horizontal="left" vertical="center" wrapText="1"/>
    </xf>
    <xf numFmtId="49" fontId="7" fillId="0" borderId="237" xfId="0" applyNumberFormat="1" applyFont="1" applyBorder="1" applyAlignment="1">
      <alignment horizontal="left" vertical="center" wrapText="1"/>
    </xf>
    <xf numFmtId="0" fontId="46" fillId="0" borderId="26" xfId="0" applyFont="1" applyBorder="1" applyAlignment="1">
      <alignment horizontal="left" vertical="center" wrapText="1"/>
    </xf>
    <xf numFmtId="49" fontId="7" fillId="0" borderId="278" xfId="0" applyNumberFormat="1" applyFont="1" applyBorder="1" applyAlignment="1">
      <alignment horizontal="left" vertical="center" wrapText="1"/>
    </xf>
    <xf numFmtId="49" fontId="7" fillId="0" borderId="279" xfId="0" applyNumberFormat="1" applyFont="1" applyBorder="1" applyAlignment="1">
      <alignment horizontal="left" vertical="center" wrapText="1"/>
    </xf>
    <xf numFmtId="49" fontId="7" fillId="0" borderId="280" xfId="0" applyNumberFormat="1" applyFont="1" applyBorder="1" applyAlignment="1">
      <alignment horizontal="left" vertical="center" wrapText="1"/>
    </xf>
    <xf numFmtId="49" fontId="7" fillId="0" borderId="281" xfId="0" applyNumberFormat="1" applyFont="1" applyBorder="1" applyAlignment="1">
      <alignment horizontal="left" vertical="center" wrapText="1"/>
    </xf>
    <xf numFmtId="49" fontId="7" fillId="0" borderId="282" xfId="0" applyNumberFormat="1" applyFont="1" applyBorder="1" applyAlignment="1">
      <alignment horizontal="left" vertical="center" wrapText="1"/>
    </xf>
    <xf numFmtId="49" fontId="7" fillId="0" borderId="283" xfId="0" applyNumberFormat="1" applyFont="1" applyBorder="1" applyAlignment="1">
      <alignment horizontal="left" vertical="center" wrapText="1"/>
    </xf>
    <xf numFmtId="0" fontId="46" fillId="0" borderId="237" xfId="0" applyFont="1" applyBorder="1" applyAlignment="1" applyProtection="1">
      <alignment horizontal="left" vertical="center" wrapText="1"/>
      <protection locked="0"/>
    </xf>
    <xf numFmtId="0" fontId="46" fillId="0" borderId="237" xfId="0" applyFont="1" applyBorder="1" applyAlignment="1">
      <alignment horizontal="left" vertical="top" wrapText="1"/>
    </xf>
    <xf numFmtId="0" fontId="8" fillId="3" borderId="0" xfId="0" applyFont="1" applyFill="1" applyAlignment="1">
      <alignment horizontal="center" vertical="top"/>
    </xf>
    <xf numFmtId="49" fontId="46" fillId="0" borderId="237" xfId="0" applyNumberFormat="1" applyFont="1" applyBorder="1" applyAlignment="1">
      <alignment horizontal="left" vertical="center" wrapText="1"/>
    </xf>
    <xf numFmtId="49" fontId="36" fillId="0" borderId="237" xfId="0" applyNumberFormat="1" applyFont="1" applyBorder="1" applyAlignment="1">
      <alignment horizontal="left" vertical="center" wrapText="1"/>
    </xf>
    <xf numFmtId="0" fontId="36" fillId="0" borderId="26" xfId="0" applyFont="1" applyBorder="1" applyAlignment="1">
      <alignment horizontal="left" vertical="center" wrapText="1"/>
    </xf>
    <xf numFmtId="0" fontId="36" fillId="0" borderId="0" xfId="0" applyFont="1" applyAlignment="1">
      <alignment horizontal="left" vertical="center" wrapText="1"/>
    </xf>
    <xf numFmtId="0" fontId="36" fillId="0" borderId="25" xfId="0" applyFont="1" applyBorder="1" applyAlignment="1">
      <alignment horizontal="left" vertical="center" wrapText="1"/>
    </xf>
    <xf numFmtId="49" fontId="22" fillId="0" borderId="238" xfId="0" applyNumberFormat="1" applyFont="1" applyBorder="1" applyAlignment="1">
      <alignment horizontal="right" vertical="center"/>
    </xf>
    <xf numFmtId="49" fontId="46" fillId="0" borderId="26" xfId="0" applyNumberFormat="1" applyFont="1" applyBorder="1" applyAlignment="1">
      <alignment horizontal="left" vertical="center" wrapText="1"/>
    </xf>
    <xf numFmtId="0" fontId="6" fillId="0" borderId="0" xfId="5" applyFont="1" applyAlignment="1">
      <alignment horizontal="left" vertical="top" wrapText="1"/>
    </xf>
    <xf numFmtId="0" fontId="6" fillId="0" borderId="3" xfId="5" applyFont="1" applyBorder="1" applyAlignment="1">
      <alignment horizontal="left" vertical="top" wrapText="1"/>
    </xf>
    <xf numFmtId="0" fontId="6" fillId="0" borderId="0" xfId="5" applyFont="1" applyAlignment="1">
      <alignment vertical="top" wrapText="1"/>
    </xf>
    <xf numFmtId="0" fontId="13" fillId="4" borderId="0" xfId="5" applyFont="1" applyFill="1" applyAlignment="1">
      <alignment horizontal="left" vertical="top"/>
    </xf>
    <xf numFmtId="0" fontId="14" fillId="0" borderId="7" xfId="5" applyFont="1" applyBorder="1" applyAlignment="1" applyProtection="1">
      <alignment horizontal="center" vertical="top" wrapText="1"/>
      <protection locked="0"/>
    </xf>
    <xf numFmtId="0" fontId="37" fillId="0" borderId="7" xfId="4" applyBorder="1" applyAlignment="1" applyProtection="1">
      <alignment horizontal="left" vertical="top" wrapText="1"/>
      <protection locked="0"/>
    </xf>
    <xf numFmtId="0" fontId="14" fillId="0" borderId="7" xfId="5" applyFont="1" applyBorder="1" applyAlignment="1" applyProtection="1">
      <alignment horizontal="left" vertical="top" wrapText="1"/>
      <protection locked="0"/>
    </xf>
    <xf numFmtId="0" fontId="6" fillId="0" borderId="0" xfId="5" applyFont="1" applyAlignment="1" applyProtection="1">
      <alignment horizontal="left" vertical="top" wrapText="1"/>
      <protection locked="0"/>
    </xf>
    <xf numFmtId="0" fontId="6" fillId="0" borderId="0" xfId="5" applyFont="1" applyAlignment="1" applyProtection="1">
      <alignment vertical="top" wrapText="1"/>
      <protection locked="0"/>
    </xf>
    <xf numFmtId="0" fontId="6" fillId="0" borderId="3" xfId="5" applyFont="1" applyBorder="1" applyAlignment="1" applyProtection="1">
      <alignment vertical="top" wrapText="1"/>
      <protection locked="0"/>
    </xf>
    <xf numFmtId="0" fontId="19" fillId="0" borderId="7" xfId="5" applyFont="1" applyBorder="1" applyAlignment="1" applyProtection="1">
      <alignment horizontal="left" vertical="top" wrapText="1"/>
      <protection locked="0"/>
    </xf>
    <xf numFmtId="0" fontId="6" fillId="0" borderId="3" xfId="5" applyFont="1" applyBorder="1" applyAlignment="1">
      <alignment vertical="top" wrapText="1"/>
    </xf>
    <xf numFmtId="0" fontId="14" fillId="0" borderId="7" xfId="5" applyFont="1" applyBorder="1" applyAlignment="1" applyProtection="1">
      <alignment horizontal="center" vertical="top"/>
      <protection locked="0"/>
    </xf>
    <xf numFmtId="0" fontId="37" fillId="0" borderId="7" xfId="4" applyBorder="1" applyAlignment="1" applyProtection="1">
      <alignment horizontal="left" vertical="top"/>
      <protection locked="0"/>
    </xf>
    <xf numFmtId="164" fontId="10" fillId="0" borderId="0" xfId="5" applyNumberFormat="1" applyFont="1" applyAlignment="1">
      <alignment horizontal="center" vertical="top"/>
    </xf>
    <xf numFmtId="0" fontId="10" fillId="0" borderId="0" xfId="5" applyFont="1" applyAlignment="1">
      <alignment horizontal="center" vertical="top"/>
    </xf>
    <xf numFmtId="0" fontId="14" fillId="0" borderId="0" xfId="5" applyFont="1" applyAlignment="1" applyProtection="1">
      <alignment horizontal="center" vertical="top"/>
      <protection locked="0"/>
    </xf>
    <xf numFmtId="0" fontId="37" fillId="0" borderId="0" xfId="4" applyAlignment="1" applyProtection="1">
      <alignment horizontal="left" vertical="top"/>
      <protection locked="0"/>
    </xf>
    <xf numFmtId="0" fontId="10" fillId="0" borderId="0" xfId="5" applyFont="1" applyAlignment="1">
      <alignment horizontal="right" vertical="top"/>
    </xf>
    <xf numFmtId="0" fontId="9" fillId="2" borderId="0" xfId="5" applyFont="1" applyFill="1" applyAlignment="1">
      <alignment horizontal="left" vertical="top" wrapText="1"/>
    </xf>
    <xf numFmtId="0" fontId="10" fillId="0" borderId="0" xfId="5" applyFont="1" applyAlignment="1">
      <alignment horizontal="center" vertical="center" wrapText="1"/>
    </xf>
    <xf numFmtId="0" fontId="50" fillId="4" borderId="0" xfId="5" applyFont="1" applyFill="1" applyAlignment="1">
      <alignment horizontal="right" vertical="top"/>
    </xf>
    <xf numFmtId="164" fontId="33" fillId="4" borderId="0" xfId="9" applyNumberFormat="1" applyFont="1" applyFill="1" applyBorder="1" applyAlignment="1">
      <alignment horizontal="left" vertical="top"/>
    </xf>
    <xf numFmtId="164" fontId="33" fillId="4" borderId="0" xfId="9" applyNumberFormat="1" applyFont="1" applyFill="1" applyBorder="1" applyAlignment="1">
      <alignment horizontal="center" vertical="top"/>
    </xf>
    <xf numFmtId="164" fontId="33" fillId="4" borderId="2" xfId="9" applyNumberFormat="1" applyFont="1" applyFill="1" applyBorder="1" applyAlignment="1">
      <alignment horizontal="center" vertical="top"/>
    </xf>
    <xf numFmtId="0" fontId="45" fillId="3" borderId="0" xfId="5" applyFont="1" applyFill="1" applyAlignment="1">
      <alignment horizontal="left" vertical="top"/>
    </xf>
    <xf numFmtId="164" fontId="46" fillId="0" borderId="221" xfId="9" applyNumberFormat="1" applyFont="1" applyFill="1" applyBorder="1" applyAlignment="1">
      <alignment horizontal="left" vertical="top"/>
    </xf>
    <xf numFmtId="164" fontId="46" fillId="0" borderId="221" xfId="9" applyNumberFormat="1" applyFont="1" applyFill="1" applyBorder="1" applyAlignment="1">
      <alignment horizontal="center" vertical="top"/>
    </xf>
    <xf numFmtId="0" fontId="46" fillId="0" borderId="5" xfId="5" applyFont="1" applyBorder="1" applyAlignment="1">
      <alignment horizontal="right" vertical="top"/>
    </xf>
    <xf numFmtId="0" fontId="46" fillId="0" borderId="8" xfId="5" applyFont="1" applyBorder="1" applyAlignment="1">
      <alignment horizontal="right" vertical="top"/>
    </xf>
    <xf numFmtId="164" fontId="46" fillId="0" borderId="216" xfId="9" applyNumberFormat="1" applyFont="1" applyFill="1" applyBorder="1" applyAlignment="1">
      <alignment horizontal="center" vertical="top" wrapText="1"/>
    </xf>
    <xf numFmtId="164" fontId="46" fillId="0" borderId="217" xfId="9" applyNumberFormat="1" applyFont="1" applyFill="1" applyBorder="1" applyAlignment="1">
      <alignment horizontal="center" vertical="top" wrapText="1"/>
    </xf>
    <xf numFmtId="164" fontId="46" fillId="0" borderId="216" xfId="9" applyNumberFormat="1" applyFont="1" applyFill="1" applyBorder="1" applyAlignment="1">
      <alignment horizontal="center" vertical="top"/>
    </xf>
    <xf numFmtId="164" fontId="46" fillId="0" borderId="217" xfId="9" applyNumberFormat="1" applyFont="1" applyFill="1" applyBorder="1" applyAlignment="1">
      <alignment horizontal="center" vertical="top"/>
    </xf>
    <xf numFmtId="164" fontId="46" fillId="0" borderId="284" xfId="9" applyNumberFormat="1" applyFont="1" applyFill="1" applyBorder="1" applyAlignment="1">
      <alignment horizontal="center" vertical="top"/>
    </xf>
    <xf numFmtId="164" fontId="46" fillId="0" borderId="224" xfId="9" applyNumberFormat="1" applyFont="1" applyFill="1" applyBorder="1" applyAlignment="1">
      <alignment horizontal="center" vertical="top"/>
    </xf>
    <xf numFmtId="164" fontId="46" fillId="0" borderId="207" xfId="9" applyNumberFormat="1" applyFont="1" applyFill="1" applyBorder="1" applyAlignment="1">
      <alignment horizontal="left" vertical="top"/>
    </xf>
    <xf numFmtId="164" fontId="6" fillId="0" borderId="0" xfId="9" applyNumberFormat="1" applyFont="1" applyFill="1" applyBorder="1" applyAlignment="1">
      <alignment horizontal="center" vertical="top"/>
    </xf>
    <xf numFmtId="0" fontId="45" fillId="0" borderId="203" xfId="5" applyFont="1" applyBorder="1" applyAlignment="1">
      <alignment vertical="top"/>
    </xf>
    <xf numFmtId="0" fontId="45" fillId="0" borderId="204" xfId="5" applyFont="1" applyBorder="1" applyAlignment="1">
      <alignment vertical="top"/>
    </xf>
    <xf numFmtId="0" fontId="8" fillId="0" borderId="0" xfId="5" applyFont="1" applyAlignment="1">
      <alignment horizontal="center" vertical="top"/>
    </xf>
    <xf numFmtId="0" fontId="46" fillId="0" borderId="7" xfId="5" applyFont="1" applyBorder="1" applyAlignment="1">
      <alignment horizontal="right" vertical="top"/>
    </xf>
    <xf numFmtId="164" fontId="46" fillId="0" borderId="215" xfId="9" applyNumberFormat="1" applyFont="1" applyFill="1" applyBorder="1" applyAlignment="1">
      <alignment horizontal="left" vertical="top"/>
    </xf>
    <xf numFmtId="0" fontId="46" fillId="0" borderId="3" xfId="5" applyFont="1" applyBorder="1" applyAlignment="1">
      <alignment horizontal="right" vertical="top"/>
    </xf>
    <xf numFmtId="164" fontId="46" fillId="0" borderId="233" xfId="9" applyNumberFormat="1" applyFont="1" applyFill="1" applyBorder="1" applyAlignment="1">
      <alignment horizontal="center" vertical="top"/>
    </xf>
    <xf numFmtId="164" fontId="6" fillId="0" borderId="2" xfId="9" applyNumberFormat="1" applyFont="1" applyFill="1" applyBorder="1" applyAlignment="1">
      <alignment horizontal="center" vertical="top"/>
    </xf>
    <xf numFmtId="164" fontId="46" fillId="0" borderId="215" xfId="9" applyNumberFormat="1" applyFont="1" applyFill="1" applyBorder="1" applyAlignment="1">
      <alignment horizontal="center" vertical="top"/>
    </xf>
    <xf numFmtId="164" fontId="46" fillId="0" borderId="218" xfId="9" applyNumberFormat="1" applyFont="1" applyFill="1" applyBorder="1" applyAlignment="1">
      <alignment horizontal="center" vertical="top"/>
    </xf>
    <xf numFmtId="0" fontId="8" fillId="2" borderId="0" xfId="5" applyFont="1" applyFill="1" applyAlignment="1">
      <alignment vertical="top"/>
    </xf>
    <xf numFmtId="0" fontId="13" fillId="0" borderId="1" xfId="5" applyFont="1" applyBorder="1" applyAlignment="1">
      <alignment horizontal="center" vertical="top"/>
    </xf>
    <xf numFmtId="0" fontId="13" fillId="0" borderId="0" xfId="5" applyFont="1" applyAlignment="1">
      <alignment horizontal="center" vertical="top"/>
    </xf>
    <xf numFmtId="0" fontId="13" fillId="0" borderId="2" xfId="5" applyFont="1" applyBorder="1" applyAlignment="1">
      <alignment horizontal="center" vertical="top"/>
    </xf>
    <xf numFmtId="164" fontId="6" fillId="0" borderId="1" xfId="9" applyNumberFormat="1" applyFont="1" applyFill="1" applyBorder="1" applyAlignment="1">
      <alignment horizontal="center" vertical="top"/>
    </xf>
    <xf numFmtId="164" fontId="13" fillId="4" borderId="0" xfId="9" applyNumberFormat="1" applyFont="1" applyFill="1" applyBorder="1" applyAlignment="1">
      <alignment horizontal="center" vertical="top"/>
    </xf>
    <xf numFmtId="0" fontId="6" fillId="0" borderId="0" xfId="6" applyFont="1" applyAlignment="1">
      <alignment horizontal="left" vertical="top"/>
    </xf>
    <xf numFmtId="164" fontId="46" fillId="0" borderId="229" xfId="9" applyNumberFormat="1" applyFont="1" applyFill="1" applyBorder="1" applyAlignment="1">
      <alignment horizontal="center" vertical="top"/>
    </xf>
    <xf numFmtId="43" fontId="13" fillId="4" borderId="1" xfId="9" applyNumberFormat="1" applyFont="1" applyFill="1" applyBorder="1" applyAlignment="1">
      <alignment horizontal="center" vertical="top"/>
    </xf>
    <xf numFmtId="43" fontId="13" fillId="4" borderId="2" xfId="9" applyNumberFormat="1" applyFont="1" applyFill="1" applyBorder="1" applyAlignment="1">
      <alignment horizontal="center" vertical="top"/>
    </xf>
    <xf numFmtId="0" fontId="10" fillId="0" borderId="0" xfId="5" applyFont="1" applyAlignment="1">
      <alignment horizontal="left" vertical="top"/>
    </xf>
    <xf numFmtId="164" fontId="10" fillId="0" borderId="0" xfId="5" applyNumberFormat="1" applyFont="1" applyAlignment="1">
      <alignment vertical="top" wrapText="1"/>
    </xf>
    <xf numFmtId="0" fontId="10" fillId="0" borderId="0" xfId="5" applyFont="1" applyAlignment="1">
      <alignment vertical="top" wrapText="1"/>
    </xf>
    <xf numFmtId="164" fontId="10" fillId="0" borderId="1" xfId="5" applyNumberFormat="1" applyFont="1" applyBorder="1" applyAlignment="1">
      <alignment vertical="top" wrapText="1"/>
    </xf>
    <xf numFmtId="0" fontId="10" fillId="0" borderId="2" xfId="5" applyFont="1" applyBorder="1" applyAlignment="1">
      <alignment vertical="top" wrapText="1"/>
    </xf>
    <xf numFmtId="0" fontId="8" fillId="2" borderId="0" xfId="5" applyFont="1" applyFill="1" applyAlignment="1">
      <alignment horizontal="left" vertical="top"/>
    </xf>
    <xf numFmtId="0" fontId="45" fillId="0" borderId="205" xfId="5" applyFont="1" applyBorder="1" applyAlignment="1">
      <alignment horizontal="left" vertical="top"/>
    </xf>
    <xf numFmtId="0" fontId="45" fillId="0" borderId="203" xfId="5" applyFont="1" applyBorder="1" applyAlignment="1">
      <alignment horizontal="left" vertical="top"/>
    </xf>
    <xf numFmtId="0" fontId="45" fillId="0" borderId="204" xfId="5" applyFont="1" applyBorder="1" applyAlignment="1">
      <alignment horizontal="center" vertical="top"/>
    </xf>
    <xf numFmtId="0" fontId="45" fillId="0" borderId="206" xfId="5" applyFont="1" applyBorder="1" applyAlignment="1">
      <alignment horizontal="center" vertical="top"/>
    </xf>
    <xf numFmtId="164" fontId="16" fillId="0" borderId="0" xfId="5" applyNumberFormat="1" applyFont="1" applyAlignment="1">
      <alignment horizontal="left" vertical="center"/>
    </xf>
    <xf numFmtId="164" fontId="13" fillId="4" borderId="1" xfId="9" applyNumberFormat="1" applyFont="1" applyFill="1" applyBorder="1" applyAlignment="1">
      <alignment horizontal="center" vertical="top"/>
    </xf>
    <xf numFmtId="164" fontId="13" fillId="4" borderId="2" xfId="9" applyNumberFormat="1" applyFont="1" applyFill="1" applyBorder="1" applyAlignment="1">
      <alignment horizontal="center" vertical="top"/>
    </xf>
    <xf numFmtId="0" fontId="8" fillId="3" borderId="0" xfId="5" applyFont="1" applyFill="1" applyAlignment="1">
      <alignment horizontal="center" vertical="top"/>
    </xf>
    <xf numFmtId="164" fontId="76" fillId="0" borderId="0" xfId="5" applyNumberFormat="1" applyFont="1" applyAlignment="1">
      <alignment horizontal="center" vertical="top"/>
    </xf>
    <xf numFmtId="0" fontId="76" fillId="0" borderId="0" xfId="5" applyFont="1" applyAlignment="1">
      <alignment horizontal="center" vertical="top"/>
    </xf>
    <xf numFmtId="0" fontId="45" fillId="0" borderId="204" xfId="5" applyFont="1" applyBorder="1" applyAlignment="1">
      <alignment horizontal="left" vertical="top"/>
    </xf>
    <xf numFmtId="164" fontId="46" fillId="0" borderId="212" xfId="9" applyNumberFormat="1" applyFont="1" applyFill="1" applyBorder="1" applyAlignment="1">
      <alignment horizontal="left" vertical="top"/>
    </xf>
    <xf numFmtId="164" fontId="46" fillId="0" borderId="212" xfId="9" applyNumberFormat="1" applyFont="1" applyFill="1" applyBorder="1" applyAlignment="1">
      <alignment horizontal="center" vertical="top"/>
    </xf>
    <xf numFmtId="164" fontId="46" fillId="0" borderId="213" xfId="9" applyNumberFormat="1" applyFont="1" applyFill="1" applyBorder="1" applyAlignment="1">
      <alignment horizontal="center" vertical="top"/>
    </xf>
    <xf numFmtId="164" fontId="46" fillId="0" borderId="214" xfId="9" applyNumberFormat="1" applyFont="1" applyFill="1" applyBorder="1" applyAlignment="1">
      <alignment horizontal="center" vertical="top"/>
    </xf>
    <xf numFmtId="0" fontId="45" fillId="0" borderId="0" xfId="5" applyFont="1" applyAlignment="1">
      <alignment vertical="top"/>
    </xf>
    <xf numFmtId="0" fontId="45" fillId="0" borderId="2" xfId="5" applyFont="1" applyBorder="1" applyAlignment="1">
      <alignment vertical="top"/>
    </xf>
    <xf numFmtId="0" fontId="45" fillId="4" borderId="1" xfId="5" applyFont="1" applyFill="1" applyBorder="1" applyAlignment="1">
      <alignment horizontal="left" vertical="top"/>
    </xf>
    <xf numFmtId="0" fontId="45" fillId="4" borderId="0" xfId="5" applyFont="1" applyFill="1" applyAlignment="1">
      <alignment horizontal="left" vertical="top"/>
    </xf>
    <xf numFmtId="0" fontId="45" fillId="4" borderId="2" xfId="5" applyFont="1" applyFill="1" applyBorder="1" applyAlignment="1">
      <alignment horizontal="left" vertical="top"/>
    </xf>
    <xf numFmtId="164" fontId="46" fillId="0" borderId="219" xfId="9" applyNumberFormat="1" applyFont="1" applyFill="1" applyBorder="1" applyAlignment="1">
      <alignment horizontal="left" vertical="top"/>
    </xf>
    <xf numFmtId="164" fontId="46" fillId="0" borderId="219" xfId="9" applyNumberFormat="1" applyFont="1" applyFill="1" applyBorder="1" applyAlignment="1">
      <alignment horizontal="center" vertical="top"/>
    </xf>
    <xf numFmtId="164" fontId="46" fillId="0" borderId="220" xfId="9" applyNumberFormat="1" applyFont="1" applyFill="1" applyBorder="1" applyAlignment="1">
      <alignment horizontal="center" vertical="top"/>
    </xf>
    <xf numFmtId="164" fontId="46" fillId="0" borderId="207" xfId="9" applyNumberFormat="1" applyFont="1" applyFill="1" applyBorder="1" applyAlignment="1">
      <alignment horizontal="center" vertical="top"/>
    </xf>
    <xf numFmtId="164" fontId="46" fillId="0" borderId="208" xfId="9" applyNumberFormat="1" applyFont="1" applyFill="1" applyBorder="1" applyAlignment="1">
      <alignment horizontal="center" vertical="top"/>
    </xf>
    <xf numFmtId="164" fontId="46" fillId="0" borderId="209" xfId="9" applyNumberFormat="1" applyFont="1" applyFill="1" applyBorder="1" applyAlignment="1">
      <alignment horizontal="center" vertical="top"/>
    </xf>
    <xf numFmtId="164" fontId="46" fillId="0" borderId="210" xfId="9" applyNumberFormat="1" applyFont="1" applyFill="1" applyBorder="1" applyAlignment="1">
      <alignment horizontal="center" vertical="top"/>
    </xf>
    <xf numFmtId="164" fontId="46" fillId="0" borderId="211" xfId="9" applyNumberFormat="1" applyFont="1" applyFill="1" applyBorder="1" applyAlignment="1">
      <alignment horizontal="center" vertical="top"/>
    </xf>
    <xf numFmtId="164" fontId="46" fillId="0" borderId="225" xfId="9" applyNumberFormat="1" applyFont="1" applyFill="1" applyBorder="1" applyAlignment="1">
      <alignment horizontal="center" vertical="top"/>
    </xf>
    <xf numFmtId="164" fontId="46" fillId="0" borderId="225" xfId="9" applyNumberFormat="1" applyFont="1" applyFill="1" applyBorder="1" applyAlignment="1">
      <alignment horizontal="left" vertical="top"/>
    </xf>
    <xf numFmtId="164" fontId="46" fillId="0" borderId="226" xfId="9" applyNumberFormat="1" applyFont="1" applyFill="1" applyBorder="1" applyAlignment="1">
      <alignment horizontal="center" vertical="top"/>
    </xf>
    <xf numFmtId="164" fontId="46" fillId="0" borderId="222" xfId="9" applyNumberFormat="1" applyFont="1" applyFill="1" applyBorder="1" applyAlignment="1">
      <alignment horizontal="center" vertical="top"/>
    </xf>
    <xf numFmtId="164" fontId="46" fillId="0" borderId="223" xfId="9" applyNumberFormat="1" applyFont="1" applyFill="1" applyBorder="1" applyAlignment="1">
      <alignment horizontal="center" vertical="top"/>
    </xf>
    <xf numFmtId="164" fontId="33" fillId="4" borderId="229" xfId="9" applyNumberFormat="1" applyFont="1" applyFill="1" applyBorder="1" applyAlignment="1">
      <alignment horizontal="center" vertical="top"/>
    </xf>
    <xf numFmtId="164" fontId="33" fillId="4" borderId="230" xfId="9" applyNumberFormat="1" applyFont="1" applyFill="1" applyBorder="1" applyAlignment="1">
      <alignment horizontal="center" vertical="top"/>
    </xf>
    <xf numFmtId="164" fontId="46" fillId="0" borderId="231" xfId="9" applyNumberFormat="1" applyFont="1" applyFill="1" applyBorder="1" applyAlignment="1">
      <alignment horizontal="center" vertical="top"/>
    </xf>
    <xf numFmtId="164" fontId="46" fillId="0" borderId="232" xfId="9" applyNumberFormat="1" applyFont="1" applyFill="1" applyBorder="1" applyAlignment="1">
      <alignment horizontal="center" vertical="top"/>
    </xf>
    <xf numFmtId="164" fontId="46" fillId="0" borderId="234" xfId="9" applyNumberFormat="1" applyFont="1" applyFill="1" applyBorder="1" applyAlignment="1">
      <alignment horizontal="center" vertical="top"/>
    </xf>
    <xf numFmtId="164" fontId="46" fillId="0" borderId="235" xfId="9" applyNumberFormat="1" applyFont="1" applyFill="1" applyBorder="1" applyAlignment="1">
      <alignment horizontal="center" vertical="top"/>
    </xf>
    <xf numFmtId="164" fontId="52" fillId="4" borderId="0" xfId="9" applyNumberFormat="1" applyFont="1" applyFill="1" applyBorder="1" applyAlignment="1">
      <alignment horizontal="left" vertical="top"/>
    </xf>
    <xf numFmtId="0" fontId="8" fillId="3" borderId="0" xfId="5" applyFont="1" applyFill="1" applyAlignment="1">
      <alignment vertical="top"/>
    </xf>
    <xf numFmtId="0" fontId="6" fillId="0" borderId="0" xfId="5" applyFont="1" applyAlignment="1">
      <alignment vertical="top"/>
    </xf>
    <xf numFmtId="0" fontId="6" fillId="0" borderId="3" xfId="5" applyFont="1" applyBorder="1" applyAlignment="1">
      <alignment vertical="top"/>
    </xf>
    <xf numFmtId="0" fontId="37" fillId="0" borderId="0" xfId="4" applyAlignment="1" applyProtection="1">
      <alignment horizontal="center" vertical="top" wrapText="1"/>
      <protection locked="0"/>
    </xf>
    <xf numFmtId="0" fontId="14" fillId="0" borderId="0" xfId="5" applyFont="1" applyAlignment="1" applyProtection="1">
      <alignment horizontal="center" vertical="top" wrapText="1"/>
      <protection locked="0"/>
    </xf>
    <xf numFmtId="0" fontId="14" fillId="0" borderId="7" xfId="5" applyFont="1" applyBorder="1" applyAlignment="1" applyProtection="1">
      <alignment horizontal="left" vertical="top"/>
      <protection locked="0"/>
    </xf>
    <xf numFmtId="0" fontId="13" fillId="4" borderId="1" xfId="5" applyFont="1" applyFill="1" applyBorder="1" applyAlignment="1">
      <alignment horizontal="center" vertical="top" wrapText="1"/>
    </xf>
    <xf numFmtId="0" fontId="13" fillId="4" borderId="2" xfId="5" applyFont="1" applyFill="1" applyBorder="1" applyAlignment="1">
      <alignment horizontal="center" vertical="top" wrapText="1"/>
    </xf>
    <xf numFmtId="0" fontId="10" fillId="0" borderId="1" xfId="5" applyFont="1" applyBorder="1" applyAlignment="1">
      <alignment horizontal="center" vertical="top" wrapText="1"/>
    </xf>
    <xf numFmtId="0" fontId="10" fillId="0" borderId="0" xfId="5" applyFont="1" applyAlignment="1">
      <alignment horizontal="center" vertical="top" wrapText="1"/>
    </xf>
    <xf numFmtId="164" fontId="6" fillId="4" borderId="1" xfId="9" applyNumberFormat="1" applyFont="1" applyFill="1" applyBorder="1" applyAlignment="1">
      <alignment horizontal="center" vertical="top"/>
    </xf>
    <xf numFmtId="164" fontId="6" fillId="4" borderId="2" xfId="9" applyNumberFormat="1" applyFont="1" applyFill="1" applyBorder="1" applyAlignment="1">
      <alignment horizontal="center" vertical="top"/>
    </xf>
    <xf numFmtId="44" fontId="13" fillId="4" borderId="1" xfId="9" applyFont="1" applyFill="1" applyBorder="1" applyAlignment="1">
      <alignment horizontal="center" vertical="top"/>
    </xf>
    <xf numFmtId="44" fontId="13" fillId="4" borderId="2" xfId="9" applyFont="1" applyFill="1" applyBorder="1" applyAlignment="1">
      <alignment horizontal="center" vertical="top"/>
    </xf>
    <xf numFmtId="0" fontId="26" fillId="0" borderId="0" xfId="6" applyFont="1" applyAlignment="1">
      <alignment horizontal="left" vertical="top" wrapText="1"/>
    </xf>
    <xf numFmtId="0" fontId="13" fillId="0" borderId="43" xfId="0" applyFont="1" applyBorder="1" applyAlignment="1">
      <alignment horizontal="left" vertical="top"/>
    </xf>
    <xf numFmtId="0" fontId="13" fillId="0" borderId="12" xfId="0" applyFont="1" applyBorder="1" applyAlignment="1">
      <alignment horizontal="left" vertical="top"/>
    </xf>
    <xf numFmtId="0" fontId="32" fillId="0" borderId="47" xfId="0" applyFont="1" applyBorder="1" applyAlignment="1">
      <alignment horizontal="left" vertical="top"/>
    </xf>
    <xf numFmtId="0" fontId="47" fillId="0" borderId="47" xfId="0" applyFont="1" applyBorder="1" applyAlignment="1">
      <alignment horizontal="left" vertical="top"/>
    </xf>
    <xf numFmtId="0" fontId="47" fillId="0" borderId="37" xfId="0" applyFont="1" applyBorder="1" applyAlignment="1">
      <alignment horizontal="left" vertical="top"/>
    </xf>
    <xf numFmtId="0" fontId="47" fillId="0" borderId="38" xfId="0" applyFont="1" applyBorder="1" applyAlignment="1">
      <alignment horizontal="left" vertical="top"/>
    </xf>
    <xf numFmtId="0" fontId="13" fillId="0" borderId="46" xfId="0" applyFont="1" applyBorder="1" applyAlignment="1">
      <alignment horizontal="left" vertical="top"/>
    </xf>
    <xf numFmtId="0" fontId="13" fillId="0" borderId="0" xfId="0" applyFont="1" applyAlignment="1">
      <alignment horizontal="left" vertical="top"/>
    </xf>
    <xf numFmtId="0" fontId="45" fillId="0" borderId="45" xfId="0" applyFont="1" applyBorder="1" applyAlignment="1">
      <alignment horizontal="left" vertical="top"/>
    </xf>
    <xf numFmtId="0" fontId="46" fillId="0" borderId="32" xfId="0" applyFont="1" applyBorder="1" applyAlignment="1">
      <alignment horizontal="left" vertical="top"/>
    </xf>
    <xf numFmtId="0" fontId="31" fillId="0" borderId="32" xfId="0" applyFont="1" applyBorder="1" applyAlignment="1">
      <alignment horizontal="left" vertical="top"/>
    </xf>
    <xf numFmtId="0" fontId="31" fillId="0" borderId="33" xfId="0" applyFont="1" applyBorder="1" applyAlignment="1">
      <alignment horizontal="left" vertical="top"/>
    </xf>
    <xf numFmtId="0" fontId="47" fillId="0" borderId="48" xfId="0" applyFont="1" applyBorder="1" applyAlignment="1">
      <alignment horizontal="left" vertical="top"/>
    </xf>
    <xf numFmtId="0" fontId="46" fillId="6" borderId="32" xfId="0" applyFont="1" applyFill="1" applyBorder="1" applyAlignment="1">
      <alignment horizontal="left" vertical="top"/>
    </xf>
    <xf numFmtId="0" fontId="31" fillId="6" borderId="32" xfId="0" applyFont="1" applyFill="1" applyBorder="1" applyAlignment="1">
      <alignment horizontal="left" vertical="top"/>
    </xf>
    <xf numFmtId="0" fontId="31" fillId="6" borderId="33" xfId="0" applyFont="1" applyFill="1" applyBorder="1" applyAlignment="1">
      <alignment horizontal="left" vertical="top"/>
    </xf>
    <xf numFmtId="0" fontId="6" fillId="7" borderId="32" xfId="0" applyFont="1" applyFill="1" applyBorder="1" applyAlignment="1">
      <alignment horizontal="left" vertical="top"/>
    </xf>
    <xf numFmtId="0" fontId="17" fillId="7" borderId="32" xfId="0" applyFont="1" applyFill="1" applyBorder="1" applyAlignment="1">
      <alignment horizontal="left" vertical="top"/>
    </xf>
    <xf numFmtId="0" fontId="17" fillId="7" borderId="33" xfId="0" applyFont="1" applyFill="1" applyBorder="1" applyAlignment="1">
      <alignment horizontal="left" vertical="top"/>
    </xf>
    <xf numFmtId="0" fontId="46" fillId="10" borderId="32" xfId="0" applyFont="1" applyFill="1" applyBorder="1" applyAlignment="1">
      <alignment horizontal="left" vertical="top"/>
    </xf>
    <xf numFmtId="0" fontId="31" fillId="10" borderId="32" xfId="0" applyFont="1" applyFill="1" applyBorder="1" applyAlignment="1">
      <alignment horizontal="left" vertical="top"/>
    </xf>
    <xf numFmtId="0" fontId="31" fillId="10" borderId="33" xfId="0" applyFont="1" applyFill="1" applyBorder="1" applyAlignment="1">
      <alignment horizontal="left" vertical="top"/>
    </xf>
    <xf numFmtId="0" fontId="45" fillId="0" borderId="32" xfId="0" applyFont="1" applyBorder="1" applyAlignment="1">
      <alignment vertical="top"/>
    </xf>
    <xf numFmtId="0" fontId="32" fillId="0" borderId="37" xfId="0" applyFont="1" applyBorder="1" applyAlignment="1">
      <alignment horizontal="left" vertical="top"/>
    </xf>
    <xf numFmtId="0" fontId="13" fillId="0" borderId="42" xfId="0" applyFont="1" applyBorder="1" applyAlignment="1">
      <alignment horizontal="left" vertical="top"/>
    </xf>
    <xf numFmtId="0" fontId="13" fillId="0" borderId="52" xfId="0" applyFont="1" applyBorder="1" applyAlignment="1">
      <alignment horizontal="left" vertical="top"/>
    </xf>
    <xf numFmtId="0" fontId="13" fillId="0" borderId="40" xfId="0" applyFont="1" applyBorder="1" applyAlignment="1">
      <alignment horizontal="left" vertical="top"/>
    </xf>
    <xf numFmtId="0" fontId="6" fillId="0" borderId="32" xfId="0" applyFont="1" applyBorder="1" applyAlignment="1">
      <alignment vertical="top"/>
    </xf>
    <xf numFmtId="0" fontId="17" fillId="0" borderId="32" xfId="0" applyFont="1" applyBorder="1" applyAlignment="1">
      <alignment vertical="top"/>
    </xf>
    <xf numFmtId="0" fontId="17" fillId="0" borderId="33" xfId="0" applyFont="1" applyBorder="1" applyAlignment="1">
      <alignment vertical="top"/>
    </xf>
    <xf numFmtId="0" fontId="10" fillId="0" borderId="37" xfId="0" applyFont="1" applyBorder="1" applyAlignment="1">
      <alignment horizontal="left" vertical="top"/>
    </xf>
    <xf numFmtId="0" fontId="7" fillId="0" borderId="37" xfId="0" applyFont="1" applyBorder="1" applyAlignment="1">
      <alignment horizontal="left" vertical="top"/>
    </xf>
    <xf numFmtId="0" fontId="7" fillId="0" borderId="38" xfId="0" applyFont="1" applyBorder="1" applyAlignment="1">
      <alignment horizontal="left" vertical="top"/>
    </xf>
    <xf numFmtId="0" fontId="31" fillId="0" borderId="32" xfId="0" applyFont="1" applyBorder="1" applyAlignment="1">
      <alignment vertical="top"/>
    </xf>
    <xf numFmtId="0" fontId="31" fillId="0" borderId="33" xfId="0" applyFont="1" applyBorder="1" applyAlignment="1">
      <alignment vertical="top"/>
    </xf>
    <xf numFmtId="0" fontId="32" fillId="0" borderId="59" xfId="0" applyFont="1" applyBorder="1" applyAlignment="1">
      <alignment horizontal="left" vertical="top"/>
    </xf>
    <xf numFmtId="0" fontId="47" fillId="0" borderId="59" xfId="0" applyFont="1" applyBorder="1" applyAlignment="1">
      <alignment horizontal="left" vertical="top"/>
    </xf>
    <xf numFmtId="0" fontId="47" fillId="0" borderId="58" xfId="0" applyFont="1" applyBorder="1" applyAlignment="1">
      <alignment horizontal="left" vertical="top"/>
    </xf>
    <xf numFmtId="0" fontId="47" fillId="0" borderId="60" xfId="0" applyFont="1" applyBorder="1" applyAlignment="1">
      <alignment horizontal="left" vertical="top"/>
    </xf>
    <xf numFmtId="0" fontId="13" fillId="0" borderId="44" xfId="0" applyFont="1" applyBorder="1" applyAlignment="1">
      <alignment horizontal="left" vertical="top"/>
    </xf>
    <xf numFmtId="0" fontId="45" fillId="0" borderId="45" xfId="0" applyFont="1" applyBorder="1" applyAlignment="1">
      <alignment vertical="top"/>
    </xf>
    <xf numFmtId="0" fontId="45" fillId="0" borderId="62" xfId="0" applyFont="1" applyBorder="1" applyAlignment="1">
      <alignment horizontal="left" vertical="top"/>
    </xf>
    <xf numFmtId="0" fontId="46" fillId="0" borderId="62" xfId="0" applyFont="1" applyBorder="1" applyAlignment="1">
      <alignment horizontal="left" vertical="top"/>
    </xf>
    <xf numFmtId="0" fontId="31" fillId="0" borderId="62" xfId="0" applyFont="1" applyBorder="1" applyAlignment="1">
      <alignment horizontal="left" vertical="top"/>
    </xf>
    <xf numFmtId="0" fontId="31" fillId="0" borderId="64" xfId="0" applyFont="1" applyBorder="1" applyAlignment="1">
      <alignment horizontal="left" vertical="top"/>
    </xf>
    <xf numFmtId="0" fontId="13" fillId="4" borderId="50" xfId="0" applyFont="1" applyFill="1" applyBorder="1" applyAlignment="1">
      <alignment horizontal="left" vertical="top" wrapText="1"/>
    </xf>
    <xf numFmtId="0" fontId="13" fillId="4" borderId="50" xfId="0" applyFont="1" applyFill="1" applyBorder="1" applyAlignment="1">
      <alignment vertical="top" wrapText="1"/>
    </xf>
    <xf numFmtId="0" fontId="13" fillId="4" borderId="51" xfId="0" applyFont="1" applyFill="1" applyBorder="1" applyAlignment="1">
      <alignment horizontal="left" vertical="top" wrapText="1"/>
    </xf>
    <xf numFmtId="0" fontId="13" fillId="4" borderId="49" xfId="0" applyFont="1" applyFill="1" applyBorder="1" applyAlignment="1">
      <alignment horizontal="left" vertical="top" wrapText="1"/>
    </xf>
    <xf numFmtId="0" fontId="13" fillId="4" borderId="249" xfId="0" applyFont="1" applyFill="1" applyBorder="1" applyAlignment="1">
      <alignment horizontal="left" vertical="top" wrapText="1"/>
    </xf>
    <xf numFmtId="0" fontId="45" fillId="0" borderId="61" xfId="0" applyFont="1" applyBorder="1" applyAlignment="1">
      <alignment vertical="top"/>
    </xf>
    <xf numFmtId="0" fontId="45" fillId="0" borderId="62" xfId="0" applyFont="1" applyBorder="1" applyAlignment="1">
      <alignment vertical="top"/>
    </xf>
    <xf numFmtId="0" fontId="45" fillId="0" borderId="34" xfId="0" applyFont="1" applyBorder="1" applyAlignment="1">
      <alignment vertical="top"/>
    </xf>
    <xf numFmtId="0" fontId="45" fillId="0" borderId="35" xfId="0" applyFont="1" applyBorder="1" applyAlignment="1">
      <alignment vertical="top"/>
    </xf>
    <xf numFmtId="0" fontId="45" fillId="0" borderId="57" xfId="0" applyFont="1" applyBorder="1" applyAlignment="1">
      <alignment vertical="top"/>
    </xf>
    <xf numFmtId="0" fontId="45" fillId="0" borderId="58" xfId="0" applyFont="1" applyBorder="1" applyAlignment="1">
      <alignment vertical="top"/>
    </xf>
    <xf numFmtId="0" fontId="45" fillId="0" borderId="62" xfId="0" applyFont="1" applyBorder="1" applyAlignment="1">
      <alignment vertical="top" wrapText="1"/>
    </xf>
    <xf numFmtId="0" fontId="45" fillId="0" borderId="35" xfId="0" applyFont="1" applyBorder="1" applyAlignment="1">
      <alignment vertical="top" wrapText="1"/>
    </xf>
    <xf numFmtId="0" fontId="45" fillId="0" borderId="58" xfId="0" applyFont="1" applyBorder="1" applyAlignment="1">
      <alignment vertical="top" wrapText="1"/>
    </xf>
    <xf numFmtId="0" fontId="45" fillId="0" borderId="63" xfId="0" applyFont="1" applyBorder="1" applyAlignment="1">
      <alignment horizontal="left" vertical="top"/>
    </xf>
    <xf numFmtId="0" fontId="13" fillId="0" borderId="32" xfId="0" applyFont="1" applyBorder="1" applyAlignment="1">
      <alignment vertical="top"/>
    </xf>
    <xf numFmtId="0" fontId="46" fillId="12" borderId="32" xfId="0" applyFont="1" applyFill="1" applyBorder="1" applyAlignment="1">
      <alignment horizontal="left" vertical="top"/>
    </xf>
    <xf numFmtId="0" fontId="45" fillId="0" borderId="10" xfId="0" applyFont="1" applyBorder="1" applyAlignment="1">
      <alignment horizontal="left" vertical="top"/>
    </xf>
    <xf numFmtId="0" fontId="45" fillId="0" borderId="31" xfId="0" applyFont="1" applyBorder="1" applyAlignment="1">
      <alignment horizontal="left" vertical="top"/>
    </xf>
    <xf numFmtId="0" fontId="45" fillId="0" borderId="29" xfId="0" applyFont="1" applyBorder="1" applyAlignment="1">
      <alignment horizontal="left" vertical="top"/>
    </xf>
    <xf numFmtId="0" fontId="45" fillId="0" borderId="34" xfId="0" applyFont="1" applyBorder="1" applyAlignment="1">
      <alignment horizontal="left" vertical="top"/>
    </xf>
    <xf numFmtId="0" fontId="45" fillId="0" borderId="65" xfId="0" applyFont="1" applyBorder="1" applyAlignment="1">
      <alignment horizontal="left" vertical="top"/>
    </xf>
    <xf numFmtId="0" fontId="45" fillId="0" borderId="57" xfId="0" applyFont="1" applyBorder="1" applyAlignment="1">
      <alignment horizontal="left" vertical="top"/>
    </xf>
    <xf numFmtId="0" fontId="45" fillId="0" borderId="33" xfId="0" applyFont="1" applyBorder="1" applyAlignment="1">
      <alignment horizontal="left" vertical="top" wrapText="1"/>
    </xf>
    <xf numFmtId="0" fontId="45" fillId="0" borderId="10" xfId="0" applyFont="1" applyBorder="1" applyAlignment="1">
      <alignment horizontal="left" vertical="top" wrapText="1"/>
    </xf>
    <xf numFmtId="0" fontId="45" fillId="0" borderId="31" xfId="0" applyFont="1" applyBorder="1" applyAlignment="1">
      <alignment horizontal="left" vertical="top" wrapText="1"/>
    </xf>
    <xf numFmtId="0" fontId="45" fillId="0" borderId="36" xfId="0" applyFont="1" applyBorder="1" applyAlignment="1">
      <alignment horizontal="left" vertical="top" wrapText="1"/>
    </xf>
    <xf numFmtId="0" fontId="45" fillId="0" borderId="29" xfId="0" applyFont="1" applyBorder="1" applyAlignment="1">
      <alignment horizontal="left" vertical="top" wrapText="1"/>
    </xf>
    <xf numFmtId="0" fontId="45" fillId="0" borderId="34" xfId="0" applyFont="1" applyBorder="1" applyAlignment="1">
      <alignment horizontal="left" vertical="top" wrapText="1"/>
    </xf>
    <xf numFmtId="0" fontId="45" fillId="0" borderId="60" xfId="0" applyFont="1" applyBorder="1" applyAlignment="1">
      <alignment horizontal="left" vertical="top" wrapText="1"/>
    </xf>
    <xf numFmtId="0" fontId="45" fillId="0" borderId="65" xfId="0" applyFont="1" applyBorder="1" applyAlignment="1">
      <alignment horizontal="left" vertical="top" wrapText="1"/>
    </xf>
    <xf numFmtId="0" fontId="45" fillId="0" borderId="57" xfId="0" applyFont="1" applyBorder="1" applyAlignment="1">
      <alignment horizontal="left" vertical="top" wrapText="1"/>
    </xf>
    <xf numFmtId="0" fontId="32" fillId="0" borderId="48" xfId="0" applyFont="1" applyBorder="1" applyAlignment="1">
      <alignment horizontal="left" vertical="top"/>
    </xf>
    <xf numFmtId="0" fontId="32" fillId="0" borderId="11" xfId="0" applyFont="1" applyBorder="1" applyAlignment="1">
      <alignment horizontal="left" vertical="top"/>
    </xf>
    <xf numFmtId="0" fontId="13" fillId="0" borderId="68" xfId="0" applyFont="1" applyBorder="1" applyAlignment="1">
      <alignment horizontal="left" vertical="top"/>
    </xf>
    <xf numFmtId="0" fontId="13" fillId="0" borderId="66" xfId="0" applyFont="1" applyBorder="1" applyAlignment="1">
      <alignment horizontal="left" vertical="top"/>
    </xf>
    <xf numFmtId="0" fontId="13" fillId="0" borderId="67" xfId="0" applyFont="1" applyBorder="1" applyAlignment="1">
      <alignment horizontal="left" vertical="top"/>
    </xf>
    <xf numFmtId="0" fontId="45" fillId="0" borderId="63" xfId="0" applyFont="1" applyBorder="1" applyAlignment="1">
      <alignment vertical="top"/>
    </xf>
    <xf numFmtId="0" fontId="45" fillId="0" borderId="43" xfId="0" applyFont="1" applyBorder="1" applyAlignment="1">
      <alignment horizontal="left" vertical="top"/>
    </xf>
    <xf numFmtId="0" fontId="45" fillId="0" borderId="12" xfId="0" applyFont="1" applyBorder="1" applyAlignment="1">
      <alignment horizontal="left" vertical="top"/>
    </xf>
    <xf numFmtId="0" fontId="45" fillId="0" borderId="200" xfId="0" applyFont="1" applyBorder="1" applyAlignment="1">
      <alignment horizontal="left" vertical="top"/>
    </xf>
    <xf numFmtId="0" fontId="46" fillId="0" borderId="42" xfId="0" applyFont="1" applyBorder="1" applyAlignment="1">
      <alignment horizontal="left" vertical="top"/>
    </xf>
    <xf numFmtId="0" fontId="46" fillId="0" borderId="40" xfId="0" applyFont="1" applyBorder="1" applyAlignment="1">
      <alignment horizontal="left" vertical="top"/>
    </xf>
    <xf numFmtId="0" fontId="31" fillId="0" borderId="42" xfId="0" applyFont="1" applyBorder="1" applyAlignment="1">
      <alignment horizontal="left" vertical="top"/>
    </xf>
    <xf numFmtId="0" fontId="31" fillId="0" borderId="52" xfId="0" applyFont="1" applyBorder="1" applyAlignment="1">
      <alignment horizontal="left" vertical="top"/>
    </xf>
    <xf numFmtId="0" fontId="69" fillId="0" borderId="46" xfId="0" applyFont="1" applyBorder="1" applyAlignment="1">
      <alignment horizontal="left" vertical="top"/>
    </xf>
    <xf numFmtId="0" fontId="69" fillId="0" borderId="0" xfId="0" applyFont="1" applyAlignment="1">
      <alignment horizontal="left" vertical="top"/>
    </xf>
    <xf numFmtId="0" fontId="69" fillId="0" borderId="44" xfId="0" applyFont="1" applyBorder="1" applyAlignment="1">
      <alignment horizontal="left" vertical="top"/>
    </xf>
    <xf numFmtId="0" fontId="45" fillId="0" borderId="61" xfId="0" applyFont="1" applyBorder="1" applyAlignment="1">
      <alignment horizontal="left" vertical="top"/>
    </xf>
    <xf numFmtId="0" fontId="45" fillId="0" borderId="58" xfId="0" applyFont="1" applyBorder="1" applyAlignment="1">
      <alignment horizontal="left" vertical="top"/>
    </xf>
    <xf numFmtId="0" fontId="45" fillId="0" borderId="61" xfId="0" applyFont="1" applyBorder="1" applyAlignment="1">
      <alignment vertical="top" wrapText="1"/>
    </xf>
    <xf numFmtId="0" fontId="45" fillId="0" borderId="34" xfId="0" applyFont="1" applyBorder="1" applyAlignment="1">
      <alignment vertical="top" wrapText="1"/>
    </xf>
    <xf numFmtId="0" fontId="23" fillId="0" borderId="46" xfId="0" applyFont="1" applyBorder="1" applyAlignment="1">
      <alignment horizontal="left" vertical="top"/>
    </xf>
    <xf numFmtId="0" fontId="23" fillId="0" borderId="44" xfId="0" applyFont="1" applyBorder="1" applyAlignment="1">
      <alignment horizontal="left" vertical="top"/>
    </xf>
    <xf numFmtId="0" fontId="33" fillId="0" borderId="45" xfId="0" applyFont="1" applyBorder="1" applyAlignment="1">
      <alignment vertical="top"/>
    </xf>
    <xf numFmtId="0" fontId="13" fillId="0" borderId="66" xfId="0" applyFont="1" applyBorder="1" applyAlignment="1">
      <alignment horizontal="left" vertical="top" wrapText="1"/>
    </xf>
    <xf numFmtId="0" fontId="13" fillId="0" borderId="67" xfId="0" applyFont="1" applyBorder="1" applyAlignment="1">
      <alignment horizontal="left" vertical="top" wrapText="1"/>
    </xf>
    <xf numFmtId="0" fontId="13" fillId="0" borderId="44" xfId="0" applyFont="1" applyBorder="1" applyAlignment="1">
      <alignment horizontal="left" vertical="top" wrapText="1"/>
    </xf>
    <xf numFmtId="0" fontId="13" fillId="0" borderId="56" xfId="0" applyFont="1" applyBorder="1" applyAlignment="1">
      <alignment horizontal="left" vertical="top" wrapText="1"/>
    </xf>
    <xf numFmtId="0" fontId="13" fillId="0" borderId="69" xfId="0" applyFont="1" applyBorder="1" applyAlignment="1">
      <alignment horizontal="left" vertical="top" wrapText="1"/>
    </xf>
    <xf numFmtId="0" fontId="45" fillId="0" borderId="68" xfId="0" applyFont="1" applyBorder="1" applyAlignment="1">
      <alignment horizontal="left" vertical="top" wrapText="1"/>
    </xf>
    <xf numFmtId="0" fontId="45" fillId="0" borderId="66" xfId="0" applyFont="1" applyBorder="1" applyAlignment="1">
      <alignment horizontal="left" vertical="top" wrapText="1"/>
    </xf>
    <xf numFmtId="0" fontId="45" fillId="0" borderId="67" xfId="0" applyFont="1" applyBorder="1" applyAlignment="1">
      <alignment horizontal="left" vertical="top" wrapText="1"/>
    </xf>
    <xf numFmtId="0" fontId="45" fillId="0" borderId="46" xfId="0" applyFont="1" applyBorder="1" applyAlignment="1">
      <alignment horizontal="left" vertical="top" wrapText="1"/>
    </xf>
    <xf numFmtId="0" fontId="45" fillId="0" borderId="0" xfId="0" applyFont="1" applyAlignment="1">
      <alignment horizontal="left" vertical="top" wrapText="1"/>
    </xf>
    <xf numFmtId="0" fontId="45" fillId="0" borderId="44" xfId="0" applyFont="1" applyBorder="1" applyAlignment="1">
      <alignment horizontal="left" vertical="top" wrapText="1"/>
    </xf>
    <xf numFmtId="0" fontId="45" fillId="0" borderId="70" xfId="0" applyFont="1" applyBorder="1" applyAlignment="1">
      <alignment horizontal="left" vertical="top" wrapText="1"/>
    </xf>
    <xf numFmtId="0" fontId="45" fillId="0" borderId="56" xfId="0" applyFont="1" applyBorder="1" applyAlignment="1">
      <alignment horizontal="left" vertical="top" wrapText="1"/>
    </xf>
    <xf numFmtId="0" fontId="45" fillId="0" borderId="69" xfId="0" applyFont="1" applyBorder="1" applyAlignment="1">
      <alignment horizontal="left" vertical="top" wrapText="1"/>
    </xf>
    <xf numFmtId="0" fontId="13" fillId="0" borderId="62" xfId="0" applyFont="1" applyBorder="1" applyAlignment="1">
      <alignment vertical="top"/>
    </xf>
    <xf numFmtId="0" fontId="6" fillId="6" borderId="62" xfId="0" applyFont="1" applyFill="1" applyBorder="1" applyAlignment="1">
      <alignment horizontal="left" vertical="top"/>
    </xf>
    <xf numFmtId="0" fontId="17" fillId="6" borderId="62" xfId="0" applyFont="1" applyFill="1" applyBorder="1" applyAlignment="1">
      <alignment horizontal="left" vertical="top"/>
    </xf>
    <xf numFmtId="0" fontId="17" fillId="6" borderId="64" xfId="0" applyFont="1" applyFill="1" applyBorder="1" applyAlignment="1">
      <alignment horizontal="left" vertical="top"/>
    </xf>
    <xf numFmtId="0" fontId="10" fillId="0" borderId="53" xfId="0" applyFont="1" applyBorder="1" applyAlignment="1">
      <alignment horizontal="left" vertical="top"/>
    </xf>
    <xf numFmtId="0" fontId="7" fillId="0" borderId="53" xfId="0" applyFont="1" applyBorder="1" applyAlignment="1">
      <alignment horizontal="left" vertical="top"/>
    </xf>
    <xf numFmtId="0" fontId="7" fillId="0" borderId="54" xfId="0" applyFont="1" applyBorder="1" applyAlignment="1">
      <alignment horizontal="left" vertical="top"/>
    </xf>
    <xf numFmtId="0" fontId="45" fillId="0" borderId="41" xfId="0" applyFont="1" applyBorder="1" applyAlignment="1">
      <alignment vertical="top"/>
    </xf>
    <xf numFmtId="0" fontId="46" fillId="6" borderId="41" xfId="0" applyFont="1" applyFill="1" applyBorder="1" applyAlignment="1">
      <alignment vertical="top"/>
    </xf>
    <xf numFmtId="0" fontId="31" fillId="0" borderId="41" xfId="0" applyFont="1" applyBorder="1" applyAlignment="1">
      <alignment vertical="top"/>
    </xf>
    <xf numFmtId="0" fontId="31" fillId="0" borderId="42" xfId="0" applyFont="1" applyBorder="1" applyAlignment="1">
      <alignment vertical="top"/>
    </xf>
    <xf numFmtId="0" fontId="32" fillId="0" borderId="58" xfId="0" applyFont="1" applyBorder="1" applyAlignment="1">
      <alignment horizontal="left" vertical="top"/>
    </xf>
    <xf numFmtId="0" fontId="45" fillId="0" borderId="32" xfId="0" applyFont="1" applyBorder="1" applyAlignment="1">
      <alignment vertical="top" wrapText="1"/>
    </xf>
    <xf numFmtId="0" fontId="45" fillId="0" borderId="37" xfId="0" applyFont="1" applyBorder="1" applyAlignment="1">
      <alignment vertical="top" wrapText="1"/>
    </xf>
    <xf numFmtId="0" fontId="46" fillId="11" borderId="32" xfId="0" applyFont="1" applyFill="1" applyBorder="1" applyAlignment="1">
      <alignment horizontal="left" vertical="top"/>
    </xf>
    <xf numFmtId="0" fontId="45" fillId="0" borderId="36" xfId="0" applyFont="1" applyBorder="1" applyAlignment="1">
      <alignment vertical="top" wrapText="1"/>
    </xf>
    <xf numFmtId="0" fontId="45" fillId="0" borderId="53" xfId="0" applyFont="1" applyBorder="1" applyAlignment="1">
      <alignment vertical="top" wrapText="1"/>
    </xf>
    <xf numFmtId="0" fontId="45" fillId="0" borderId="181" xfId="0" applyFont="1" applyBorder="1" applyAlignment="1">
      <alignment vertical="top"/>
    </xf>
    <xf numFmtId="0" fontId="46" fillId="6" borderId="45" xfId="0" applyFont="1" applyFill="1" applyBorder="1" applyAlignment="1">
      <alignment horizontal="left" vertical="top"/>
    </xf>
    <xf numFmtId="0" fontId="31" fillId="6" borderId="45" xfId="0" applyFont="1" applyFill="1" applyBorder="1" applyAlignment="1">
      <alignment horizontal="left" vertical="top"/>
    </xf>
    <xf numFmtId="0" fontId="31" fillId="6" borderId="46" xfId="0" applyFont="1" applyFill="1" applyBorder="1" applyAlignment="1">
      <alignment horizontal="left" vertical="top"/>
    </xf>
    <xf numFmtId="0" fontId="32" fillId="0" borderId="199" xfId="0" applyFont="1" applyBorder="1" applyAlignment="1">
      <alignment horizontal="left" vertical="top"/>
    </xf>
    <xf numFmtId="0" fontId="47" fillId="0" borderId="71" xfId="0" applyFont="1" applyBorder="1" applyAlignment="1">
      <alignment horizontal="left" vertical="top"/>
    </xf>
    <xf numFmtId="0" fontId="32" fillId="0" borderId="45" xfId="0" applyFont="1" applyBorder="1" applyAlignment="1">
      <alignment horizontal="left" vertical="top"/>
    </xf>
    <xf numFmtId="0" fontId="47" fillId="0" borderId="45" xfId="0" applyFont="1" applyBorder="1" applyAlignment="1">
      <alignment horizontal="left" vertical="top"/>
    </xf>
    <xf numFmtId="0" fontId="47" fillId="0" borderId="46" xfId="0" applyFont="1" applyBorder="1" applyAlignment="1">
      <alignment horizontal="left" vertical="top"/>
    </xf>
    <xf numFmtId="0" fontId="45" fillId="0" borderId="43" xfId="0" applyFont="1" applyBorder="1" applyAlignment="1">
      <alignment horizontal="left" vertical="top" wrapText="1"/>
    </xf>
    <xf numFmtId="0" fontId="45" fillId="0" borderId="12" xfId="0" applyFont="1" applyBorder="1" applyAlignment="1">
      <alignment horizontal="left" vertical="top" wrapText="1"/>
    </xf>
    <xf numFmtId="0" fontId="45" fillId="0" borderId="200" xfId="0" applyFont="1" applyBorder="1" applyAlignment="1">
      <alignment horizontal="left" vertical="top" wrapText="1"/>
    </xf>
    <xf numFmtId="0" fontId="70" fillId="0" borderId="43" xfId="0" applyFont="1" applyBorder="1" applyAlignment="1">
      <alignment horizontal="left" vertical="top"/>
    </xf>
    <xf numFmtId="0" fontId="70" fillId="0" borderId="12" xfId="0" applyFont="1" applyBorder="1" applyAlignment="1">
      <alignment horizontal="left" vertical="top"/>
    </xf>
    <xf numFmtId="0" fontId="70" fillId="0" borderId="200" xfId="0" applyFont="1" applyBorder="1" applyAlignment="1">
      <alignment horizontal="left" vertical="top"/>
    </xf>
    <xf numFmtId="0" fontId="47" fillId="6" borderId="42" xfId="0" applyFont="1" applyFill="1" applyBorder="1" applyAlignment="1">
      <alignment horizontal="center" vertical="top"/>
    </xf>
    <xf numFmtId="0" fontId="47" fillId="6" borderId="52" xfId="0" applyFont="1" applyFill="1" applyBorder="1" applyAlignment="1">
      <alignment horizontal="center" vertical="top"/>
    </xf>
    <xf numFmtId="0" fontId="32" fillId="0" borderId="70" xfId="0" applyFont="1" applyBorder="1" applyAlignment="1">
      <alignment horizontal="left" vertical="top"/>
    </xf>
    <xf numFmtId="0" fontId="32" fillId="0" borderId="56" xfId="0" applyFont="1" applyBorder="1" applyAlignment="1">
      <alignment horizontal="left" vertical="top"/>
    </xf>
    <xf numFmtId="0" fontId="45" fillId="0" borderId="250" xfId="0" applyFont="1" applyBorder="1" applyAlignment="1">
      <alignment horizontal="left" vertical="top" wrapText="1"/>
    </xf>
    <xf numFmtId="0" fontId="45" fillId="0" borderId="251" xfId="0" applyFont="1" applyBorder="1" applyAlignment="1">
      <alignment horizontal="left" vertical="top" wrapText="1"/>
    </xf>
    <xf numFmtId="0" fontId="45" fillId="0" borderId="252" xfId="0" applyFont="1" applyBorder="1" applyAlignment="1">
      <alignment horizontal="left" vertical="top" wrapText="1"/>
    </xf>
    <xf numFmtId="0" fontId="45" fillId="0" borderId="255" xfId="0" applyFont="1" applyBorder="1" applyAlignment="1">
      <alignment horizontal="left" vertical="top" wrapText="1"/>
    </xf>
    <xf numFmtId="0" fontId="45" fillId="0" borderId="256" xfId="0" applyFont="1" applyBorder="1" applyAlignment="1">
      <alignment horizontal="left" vertical="top" wrapText="1"/>
    </xf>
    <xf numFmtId="0" fontId="45" fillId="0" borderId="257" xfId="0" applyFont="1" applyBorder="1" applyAlignment="1">
      <alignment horizontal="left" vertical="top" wrapText="1"/>
    </xf>
    <xf numFmtId="0" fontId="45" fillId="0" borderId="260" xfId="0" applyFont="1" applyBorder="1" applyAlignment="1">
      <alignment horizontal="left" vertical="top" wrapText="1"/>
    </xf>
    <xf numFmtId="0" fontId="45" fillId="0" borderId="261" xfId="0" applyFont="1" applyBorder="1" applyAlignment="1">
      <alignment horizontal="left" vertical="top" wrapText="1"/>
    </xf>
    <xf numFmtId="0" fontId="45" fillId="0" borderId="262" xfId="0" applyFont="1" applyBorder="1" applyAlignment="1">
      <alignment horizontal="left" vertical="top" wrapText="1"/>
    </xf>
    <xf numFmtId="0" fontId="45" fillId="0" borderId="253" xfId="0" applyFont="1" applyBorder="1" applyAlignment="1">
      <alignment horizontal="left" vertical="top" wrapText="1"/>
    </xf>
    <xf numFmtId="0" fontId="45" fillId="0" borderId="254" xfId="0" applyFont="1" applyBorder="1" applyAlignment="1">
      <alignment horizontal="left" vertical="top" wrapText="1"/>
    </xf>
    <xf numFmtId="0" fontId="45" fillId="0" borderId="258" xfId="0" applyFont="1" applyBorder="1" applyAlignment="1">
      <alignment horizontal="left" vertical="top" wrapText="1"/>
    </xf>
    <xf numFmtId="0" fontId="45" fillId="0" borderId="259" xfId="0" applyFont="1" applyBorder="1" applyAlignment="1">
      <alignment horizontal="left" vertical="top" wrapText="1"/>
    </xf>
    <xf numFmtId="0" fontId="45" fillId="0" borderId="263" xfId="0" applyFont="1" applyBorder="1" applyAlignment="1">
      <alignment horizontal="left" vertical="top" wrapText="1"/>
    </xf>
    <xf numFmtId="0" fontId="45" fillId="0" borderId="264" xfId="0" applyFont="1" applyBorder="1" applyAlignment="1">
      <alignment horizontal="left" vertical="top" wrapText="1"/>
    </xf>
    <xf numFmtId="0" fontId="45" fillId="0" borderId="68" xfId="0" applyFont="1" applyBorder="1" applyAlignment="1">
      <alignment horizontal="left" vertical="top"/>
    </xf>
    <xf numFmtId="0" fontId="45" fillId="0" borderId="66" xfId="0" applyFont="1" applyBorder="1" applyAlignment="1">
      <alignment horizontal="left" vertical="top"/>
    </xf>
    <xf numFmtId="0" fontId="45" fillId="0" borderId="67" xfId="0" applyFont="1" applyBorder="1" applyAlignment="1">
      <alignment horizontal="left" vertical="top"/>
    </xf>
    <xf numFmtId="0" fontId="32" fillId="0" borderId="47" xfId="0" applyFont="1" applyBorder="1" applyAlignment="1">
      <alignment horizontal="left" vertical="top" wrapText="1"/>
    </xf>
    <xf numFmtId="0" fontId="47" fillId="0" borderId="47" xfId="0" applyFont="1" applyBorder="1" applyAlignment="1">
      <alignment horizontal="left" vertical="top" wrapText="1"/>
    </xf>
    <xf numFmtId="0" fontId="47" fillId="0" borderId="48" xfId="0" applyFont="1" applyBorder="1" applyAlignment="1">
      <alignment horizontal="left" vertical="top" wrapText="1"/>
    </xf>
    <xf numFmtId="0" fontId="33" fillId="0" borderId="43" xfId="0" applyFont="1" applyBorder="1" applyAlignment="1">
      <alignment horizontal="left" vertical="top"/>
    </xf>
    <xf numFmtId="0" fontId="33" fillId="0" borderId="12" xfId="0" applyFont="1" applyBorder="1" applyAlignment="1">
      <alignment horizontal="left" vertical="top"/>
    </xf>
    <xf numFmtId="0" fontId="17" fillId="0" borderId="62" xfId="0" applyFont="1" applyBorder="1" applyAlignment="1">
      <alignment horizontal="left" vertical="top"/>
    </xf>
    <xf numFmtId="0" fontId="17" fillId="0" borderId="64" xfId="0" applyFont="1" applyBorder="1" applyAlignment="1">
      <alignment horizontal="left" vertical="top"/>
    </xf>
    <xf numFmtId="0" fontId="45" fillId="0" borderId="46" xfId="0" applyFont="1" applyBorder="1" applyAlignment="1">
      <alignment horizontal="left" vertical="top"/>
    </xf>
    <xf numFmtId="0" fontId="45" fillId="0" borderId="0" xfId="0" applyFont="1" applyAlignment="1">
      <alignment horizontal="left" vertical="top"/>
    </xf>
    <xf numFmtId="0" fontId="45" fillId="0" borderId="44" xfId="0" applyFont="1" applyBorder="1" applyAlignment="1">
      <alignment horizontal="left" vertical="top"/>
    </xf>
    <xf numFmtId="0" fontId="13" fillId="0" borderId="68" xfId="0" applyFont="1" applyBorder="1" applyAlignment="1">
      <alignment horizontal="left" vertical="top" wrapText="1"/>
    </xf>
    <xf numFmtId="0" fontId="13" fillId="0" borderId="46" xfId="0" applyFont="1" applyBorder="1" applyAlignment="1">
      <alignment horizontal="left" vertical="top" wrapText="1"/>
    </xf>
    <xf numFmtId="0" fontId="46" fillId="0" borderId="32" xfId="0" applyFont="1" applyBorder="1" applyAlignment="1">
      <alignment vertical="top"/>
    </xf>
    <xf numFmtId="0" fontId="13" fillId="0" borderId="265" xfId="0" applyFont="1" applyBorder="1" applyAlignment="1">
      <alignment horizontal="left" vertical="top"/>
    </xf>
    <xf numFmtId="0" fontId="6" fillId="6" borderId="32" xfId="0" applyFont="1" applyFill="1" applyBorder="1" applyAlignment="1">
      <alignment horizontal="left" vertical="top"/>
    </xf>
    <xf numFmtId="0" fontId="17" fillId="6" borderId="32" xfId="0" applyFont="1" applyFill="1" applyBorder="1" applyAlignment="1">
      <alignment horizontal="left" vertical="top"/>
    </xf>
    <xf numFmtId="0" fontId="17" fillId="6" borderId="33" xfId="0" applyFont="1" applyFill="1" applyBorder="1" applyAlignment="1">
      <alignment horizontal="left" vertical="top"/>
    </xf>
    <xf numFmtId="0" fontId="23" fillId="0" borderId="32" xfId="0" applyFont="1" applyBorder="1" applyAlignment="1">
      <alignment vertical="top"/>
    </xf>
    <xf numFmtId="0" fontId="45" fillId="4" borderId="267" xfId="0" applyFont="1" applyFill="1" applyBorder="1" applyAlignment="1">
      <alignment horizontal="left" vertical="top" wrapText="1"/>
    </xf>
    <xf numFmtId="0" fontId="46" fillId="0" borderId="64" xfId="0" applyFont="1" applyBorder="1" applyAlignment="1">
      <alignment horizontal="left" vertical="top"/>
    </xf>
    <xf numFmtId="0" fontId="46" fillId="0" borderId="61" xfId="0" applyFont="1" applyBorder="1" applyAlignment="1">
      <alignment horizontal="left" vertical="top"/>
    </xf>
    <xf numFmtId="0" fontId="31" fillId="0" borderId="248" xfId="0" applyFont="1" applyBorder="1" applyAlignment="1">
      <alignment horizontal="left" vertical="top"/>
    </xf>
    <xf numFmtId="0" fontId="45" fillId="0" borderId="61" xfId="0" applyFont="1" applyBorder="1" applyAlignment="1">
      <alignment horizontal="left" vertical="top" wrapText="1"/>
    </xf>
    <xf numFmtId="0" fontId="45" fillId="0" borderId="62" xfId="0" applyFont="1" applyBorder="1" applyAlignment="1">
      <alignment horizontal="left" vertical="top" wrapText="1"/>
    </xf>
    <xf numFmtId="0" fontId="45" fillId="0" borderId="35" xfId="0" applyFont="1" applyBorder="1" applyAlignment="1">
      <alignment horizontal="left" vertical="top" wrapText="1"/>
    </xf>
    <xf numFmtId="0" fontId="45" fillId="0" borderId="58" xfId="0" applyFont="1" applyBorder="1" applyAlignment="1">
      <alignment horizontal="left" vertical="top" wrapText="1"/>
    </xf>
    <xf numFmtId="0" fontId="31" fillId="0" borderId="62" xfId="0" applyFont="1" applyBorder="1" applyAlignment="1">
      <alignment vertical="top"/>
    </xf>
    <xf numFmtId="0" fontId="31" fillId="0" borderId="64" xfId="0" applyFont="1" applyBorder="1" applyAlignment="1">
      <alignment vertical="top"/>
    </xf>
    <xf numFmtId="0" fontId="31" fillId="6" borderId="32" xfId="0" applyFont="1" applyFill="1" applyBorder="1" applyAlignment="1">
      <alignment vertical="top"/>
    </xf>
    <xf numFmtId="0" fontId="31" fillId="6" borderId="33" xfId="0" applyFont="1" applyFill="1" applyBorder="1" applyAlignment="1">
      <alignment vertical="top"/>
    </xf>
    <xf numFmtId="0" fontId="45" fillId="0" borderId="31" xfId="0" applyFont="1" applyBorder="1" applyAlignment="1">
      <alignment vertical="top" wrapText="1"/>
    </xf>
    <xf numFmtId="0" fontId="13" fillId="0" borderId="200" xfId="0" applyFont="1" applyBorder="1" applyAlignment="1">
      <alignment horizontal="left" vertical="top"/>
    </xf>
    <xf numFmtId="0" fontId="31" fillId="0" borderId="160" xfId="0" applyFont="1" applyBorder="1" applyAlignment="1">
      <alignment horizontal="center" vertical="center"/>
    </xf>
    <xf numFmtId="0" fontId="31" fillId="0" borderId="165" xfId="0" applyFont="1" applyBorder="1" applyAlignment="1">
      <alignment horizontal="center" vertical="center"/>
    </xf>
    <xf numFmtId="0" fontId="31" fillId="0" borderId="161" xfId="0" applyFont="1" applyBorder="1" applyAlignment="1">
      <alignment horizontal="center" vertical="center"/>
    </xf>
    <xf numFmtId="0" fontId="31" fillId="0" borderId="166" xfId="0" applyFont="1" applyBorder="1" applyAlignment="1">
      <alignment horizontal="center" vertical="center"/>
    </xf>
    <xf numFmtId="0" fontId="31" fillId="0" borderId="195" xfId="0" applyFont="1" applyBorder="1" applyAlignment="1">
      <alignment horizontal="left" vertical="center" wrapText="1"/>
    </xf>
    <xf numFmtId="0" fontId="31" fillId="0" borderId="198" xfId="0" applyFont="1" applyBorder="1" applyAlignment="1">
      <alignment horizontal="left" vertical="center" wrapText="1"/>
    </xf>
    <xf numFmtId="0" fontId="31" fillId="9" borderId="104" xfId="0" applyFont="1" applyFill="1" applyBorder="1" applyAlignment="1" applyProtection="1">
      <alignment horizontal="center" wrapText="1"/>
      <protection locked="0"/>
    </xf>
    <xf numFmtId="0" fontId="31" fillId="9" borderId="109" xfId="0" applyFont="1" applyFill="1" applyBorder="1" applyAlignment="1" applyProtection="1">
      <alignment horizontal="center" wrapText="1"/>
      <protection locked="0"/>
    </xf>
    <xf numFmtId="0" fontId="33" fillId="0" borderId="160" xfId="0" applyFont="1" applyBorder="1" applyAlignment="1">
      <alignment horizontal="center" vertical="center"/>
    </xf>
    <xf numFmtId="0" fontId="33" fillId="0" borderId="162" xfId="0" applyFont="1" applyBorder="1" applyAlignment="1">
      <alignment horizontal="center" vertical="center"/>
    </xf>
    <xf numFmtId="0" fontId="33" fillId="0" borderId="165" xfId="0" applyFont="1" applyBorder="1" applyAlignment="1">
      <alignment horizontal="center" vertical="center"/>
    </xf>
    <xf numFmtId="0" fontId="38" fillId="0" borderId="0" xfId="0" applyFont="1" applyAlignment="1">
      <alignment horizontal="center" vertical="center"/>
    </xf>
    <xf numFmtId="2" fontId="33" fillId="0" borderId="137" xfId="0" applyNumberFormat="1" applyFont="1" applyBorder="1" applyAlignment="1">
      <alignment horizontal="center"/>
    </xf>
    <xf numFmtId="0" fontId="31" fillId="9" borderId="78" xfId="5" applyFont="1" applyFill="1" applyBorder="1" applyAlignment="1" applyProtection="1">
      <alignment horizontal="left" vertical="center" wrapText="1"/>
      <protection locked="0"/>
    </xf>
    <xf numFmtId="0" fontId="33" fillId="9" borderId="78" xfId="0" applyFont="1" applyFill="1" applyBorder="1" applyAlignment="1" applyProtection="1">
      <alignment horizontal="center" vertical="center"/>
      <protection locked="0"/>
    </xf>
    <xf numFmtId="0" fontId="38" fillId="9" borderId="79" xfId="0" applyFont="1" applyFill="1" applyBorder="1" applyAlignment="1">
      <alignment horizontal="left" vertical="center"/>
    </xf>
    <xf numFmtId="0" fontId="38" fillId="9" borderId="81" xfId="0" applyFont="1" applyFill="1" applyBorder="1" applyAlignment="1">
      <alignment horizontal="left" vertical="center"/>
    </xf>
    <xf numFmtId="0" fontId="42" fillId="0" borderId="0" xfId="0" applyFont="1" applyAlignment="1">
      <alignment horizontal="left"/>
    </xf>
    <xf numFmtId="0" fontId="31" fillId="0" borderId="162" xfId="0" applyFont="1" applyBorder="1" applyAlignment="1">
      <alignment horizontal="center" vertical="center"/>
    </xf>
    <xf numFmtId="0" fontId="31" fillId="0" borderId="152" xfId="0" applyFont="1" applyBorder="1" applyAlignment="1">
      <alignment horizontal="center" vertical="center"/>
    </xf>
    <xf numFmtId="0" fontId="31" fillId="0" borderId="163" xfId="0" applyFont="1" applyBorder="1" applyAlignment="1">
      <alignment horizontal="center" vertical="center"/>
    </xf>
    <xf numFmtId="0" fontId="31" fillId="0" borderId="154" xfId="0" applyFont="1" applyBorder="1" applyAlignment="1">
      <alignment horizontal="center" vertical="center"/>
    </xf>
    <xf numFmtId="0" fontId="33" fillId="0" borderId="195" xfId="0" applyFont="1" applyBorder="1" applyAlignment="1">
      <alignment horizontal="left" vertical="center" wrapText="1"/>
    </xf>
    <xf numFmtId="0" fontId="33" fillId="0" borderId="196" xfId="0" applyFont="1" applyBorder="1" applyAlignment="1">
      <alignment horizontal="left" vertical="center" wrapText="1"/>
    </xf>
    <xf numFmtId="0" fontId="33" fillId="0" borderId="193" xfId="0" applyFont="1" applyBorder="1" applyAlignment="1">
      <alignment horizontal="left" vertical="center" wrapText="1"/>
    </xf>
    <xf numFmtId="0" fontId="31" fillId="9" borderId="78" xfId="0" applyFont="1" applyFill="1" applyBorder="1" applyAlignment="1" applyProtection="1">
      <alignment horizontal="left" vertical="center" wrapText="1"/>
      <protection locked="0"/>
    </xf>
    <xf numFmtId="0" fontId="9" fillId="3" borderId="0" xfId="0" applyFont="1" applyFill="1" applyAlignment="1">
      <alignment horizontal="left" vertical="top"/>
    </xf>
    <xf numFmtId="0" fontId="6" fillId="8" borderId="79" xfId="0" applyFont="1" applyFill="1" applyBorder="1" applyAlignment="1" applyProtection="1">
      <alignment horizontal="center" vertical="top"/>
      <protection locked="0"/>
    </xf>
    <xf numFmtId="0" fontId="6" fillId="8" borderId="81" xfId="0" applyFont="1" applyFill="1" applyBorder="1" applyAlignment="1" applyProtection="1">
      <alignment horizontal="center" vertical="top"/>
      <protection locked="0"/>
    </xf>
    <xf numFmtId="0" fontId="6" fillId="0" borderId="90" xfId="0" applyFont="1" applyBorder="1" applyAlignment="1">
      <alignment horizontal="left"/>
    </xf>
    <xf numFmtId="0" fontId="46" fillId="0" borderId="0" xfId="0" applyFont="1" applyAlignment="1">
      <alignment horizontal="left"/>
    </xf>
    <xf numFmtId="0" fontId="46" fillId="0" borderId="90" xfId="0" applyFont="1" applyBorder="1" applyAlignment="1">
      <alignment horizontal="left"/>
    </xf>
    <xf numFmtId="0" fontId="6" fillId="0" borderId="0" xfId="0" applyFont="1" applyAlignment="1">
      <alignment vertical="top"/>
    </xf>
    <xf numFmtId="0" fontId="6" fillId="0" borderId="90" xfId="0" applyFont="1" applyBorder="1" applyAlignment="1">
      <alignment vertical="top"/>
    </xf>
    <xf numFmtId="0" fontId="48" fillId="2" borderId="89" xfId="0" applyFont="1" applyFill="1" applyBorder="1" applyAlignment="1">
      <alignment horizontal="left"/>
    </xf>
    <xf numFmtId="0" fontId="48" fillId="2" borderId="0" xfId="0" applyFont="1" applyFill="1" applyAlignment="1">
      <alignment horizontal="left"/>
    </xf>
    <xf numFmtId="0" fontId="6" fillId="0" borderId="0" xfId="0" applyFont="1" applyAlignment="1">
      <alignment horizontal="left" vertical="top"/>
    </xf>
    <xf numFmtId="0" fontId="6" fillId="0" borderId="90" xfId="0" applyFont="1" applyBorder="1" applyAlignment="1">
      <alignment horizontal="left" vertical="top"/>
    </xf>
    <xf numFmtId="0" fontId="25" fillId="0" borderId="79" xfId="0" applyFont="1" applyBorder="1" applyAlignment="1" applyProtection="1">
      <alignment horizontal="center"/>
      <protection locked="0"/>
    </xf>
    <xf numFmtId="0" fontId="25" fillId="0" borderId="81" xfId="0" applyFont="1" applyBorder="1" applyAlignment="1" applyProtection="1">
      <alignment horizontal="center"/>
      <protection locked="0"/>
    </xf>
    <xf numFmtId="0" fontId="8" fillId="8" borderId="87" xfId="0" applyFont="1" applyFill="1" applyBorder="1" applyAlignment="1">
      <alignment horizontal="center" vertical="top" wrapText="1"/>
    </xf>
    <xf numFmtId="0" fontId="8" fillId="8" borderId="89" xfId="0" applyFont="1" applyFill="1" applyBorder="1" applyAlignment="1">
      <alignment horizontal="center" vertical="top" wrapText="1"/>
    </xf>
    <xf numFmtId="0" fontId="9" fillId="8" borderId="0" xfId="0" applyFont="1" applyFill="1" applyAlignment="1">
      <alignment horizontal="left" vertical="top" wrapText="1"/>
    </xf>
    <xf numFmtId="0" fontId="6" fillId="0" borderId="90" xfId="0" applyFont="1" applyBorder="1" applyAlignment="1">
      <alignment vertical="top" wrapText="1"/>
    </xf>
    <xf numFmtId="0" fontId="6" fillId="0" borderId="79" xfId="0" applyFont="1" applyBorder="1" applyAlignment="1" applyProtection="1">
      <alignment horizontal="center" vertical="top" wrapText="1"/>
      <protection locked="0"/>
    </xf>
    <xf numFmtId="0" fontId="6" fillId="0" borderId="81" xfId="0" applyFont="1" applyBorder="1" applyAlignment="1" applyProtection="1">
      <alignment horizontal="center" vertical="top" wrapText="1"/>
      <protection locked="0"/>
    </xf>
    <xf numFmtId="0" fontId="6" fillId="0" borderId="86" xfId="0" applyFont="1" applyBorder="1" applyAlignment="1" applyProtection="1">
      <alignment horizontal="left" vertical="top"/>
      <protection locked="0"/>
    </xf>
    <xf numFmtId="0" fontId="6" fillId="0" borderId="88" xfId="0" applyFont="1" applyBorder="1" applyAlignment="1" applyProtection="1">
      <alignment horizontal="left" vertical="top"/>
      <protection locked="0"/>
    </xf>
    <xf numFmtId="0" fontId="6" fillId="0" borderId="92" xfId="0" applyFont="1" applyBorder="1" applyAlignment="1" applyProtection="1">
      <alignment horizontal="left" vertical="top"/>
      <protection locked="0"/>
    </xf>
    <xf numFmtId="0" fontId="6" fillId="0" borderId="102" xfId="0" applyFont="1" applyBorder="1" applyAlignment="1" applyProtection="1">
      <alignment horizontal="left" vertical="top"/>
      <protection locked="0"/>
    </xf>
    <xf numFmtId="0" fontId="37" fillId="9" borderId="0" xfId="4" applyFill="1" applyAlignment="1" applyProtection="1">
      <alignment horizontal="left" vertical="center" wrapText="1"/>
      <protection locked="0"/>
    </xf>
    <xf numFmtId="0" fontId="6" fillId="0" borderId="90" xfId="0" applyFont="1" applyBorder="1" applyAlignment="1">
      <alignment horizontal="left" vertical="top" wrapText="1"/>
    </xf>
    <xf numFmtId="0" fontId="6" fillId="0" borderId="86" xfId="0" applyFont="1" applyBorder="1" applyAlignment="1" applyProtection="1">
      <alignment horizontal="center" vertical="top"/>
      <protection locked="0"/>
    </xf>
    <xf numFmtId="0" fontId="6" fillId="0" borderId="88" xfId="0" applyFont="1" applyBorder="1" applyAlignment="1" applyProtection="1">
      <alignment horizontal="center" vertical="top"/>
      <protection locked="0"/>
    </xf>
    <xf numFmtId="0" fontId="6" fillId="0" borderId="92" xfId="0" applyFont="1" applyBorder="1" applyAlignment="1" applyProtection="1">
      <alignment horizontal="center" vertical="top"/>
      <protection locked="0"/>
    </xf>
    <xf numFmtId="0" fontId="6" fillId="0" borderId="102" xfId="0" applyFont="1" applyBorder="1" applyAlignment="1" applyProtection="1">
      <alignment horizontal="center" vertical="top"/>
      <protection locked="0"/>
    </xf>
    <xf numFmtId="0" fontId="37" fillId="0" borderId="0" xfId="4" applyAlignment="1" applyProtection="1">
      <alignment horizontal="left" vertical="top" wrapText="1"/>
      <protection locked="0"/>
    </xf>
    <xf numFmtId="0" fontId="37" fillId="0" borderId="90" xfId="4" applyBorder="1" applyAlignment="1" applyProtection="1">
      <alignment horizontal="left" vertical="top" wrapText="1"/>
      <protection locked="0"/>
    </xf>
    <xf numFmtId="0" fontId="37" fillId="0" borderId="290" xfId="4" applyBorder="1" applyAlignment="1" applyProtection="1">
      <alignment horizontal="left" vertical="top" wrapText="1"/>
      <protection locked="0"/>
    </xf>
    <xf numFmtId="0" fontId="37" fillId="0" borderId="28" xfId="4" applyBorder="1" applyAlignment="1" applyProtection="1">
      <alignment horizontal="center" vertical="top" wrapText="1"/>
      <protection locked="0"/>
    </xf>
    <xf numFmtId="0" fontId="46" fillId="0" borderId="27" xfId="4" applyFont="1" applyBorder="1" applyAlignment="1" applyProtection="1">
      <alignment horizontal="left" vertical="top" wrapText="1"/>
      <protection locked="0"/>
    </xf>
    <xf numFmtId="0" fontId="46" fillId="0" borderId="28" xfId="4" applyFont="1" applyBorder="1" applyAlignment="1" applyProtection="1">
      <alignment horizontal="left" vertical="top" wrapText="1"/>
      <protection locked="0"/>
    </xf>
  </cellXfs>
  <cellStyles count="11">
    <cellStyle name="Comma" xfId="3" builtinId="3"/>
    <cellStyle name="Currency" xfId="1" builtinId="4"/>
    <cellStyle name="Currency 2" xfId="7" xr:uid="{1B37620F-2BE9-42AC-863B-0FF90CAAFB8C}"/>
    <cellStyle name="Currency 2 2" xfId="9" xr:uid="{03AD6F50-4A50-4C6F-9848-C99DDB90451D}"/>
    <cellStyle name="Hyperlink" xfId="4" builtinId="8"/>
    <cellStyle name="Normal" xfId="0" builtinId="0"/>
    <cellStyle name="Normal 2" xfId="5" xr:uid="{2665A2FE-E4FB-424E-AA80-7BD7508F6AD6}"/>
    <cellStyle name="Normal 2 2" xfId="8" xr:uid="{AE9B0795-AD8E-4EF6-B4DC-6B3C31D3844A}"/>
    <cellStyle name="Normal 3" xfId="6" xr:uid="{2035F714-4D2C-43AC-A795-7BBFA02157D1}"/>
    <cellStyle name="Percent" xfId="2" builtinId="5"/>
    <cellStyle name="Percent 2" xfId="10" xr:uid="{6AAEA643-A1F6-4ECE-88DF-E8C3766C82DF}"/>
  </cellStyles>
  <dxfs count="6">
    <dxf>
      <font>
        <b/>
        <i val="0"/>
        <strike val="0"/>
        <color rgb="FF9C0006"/>
      </font>
      <fill>
        <patternFill>
          <bgColor rgb="FFE741AC"/>
        </patternFill>
      </fill>
      <border>
        <left style="thin">
          <color rgb="FFFF0000"/>
        </left>
        <right style="thin">
          <color rgb="FFFF0000"/>
        </right>
        <top style="thin">
          <color rgb="FFFF0000"/>
        </top>
        <bottom style="thin">
          <color rgb="FFFF0000"/>
        </bottom>
      </border>
    </dxf>
    <dxf>
      <font>
        <b/>
        <i val="0"/>
        <strike val="0"/>
        <color rgb="FFFF0000"/>
      </font>
    </dxf>
    <dxf>
      <font>
        <b/>
        <i val="0"/>
        <strike val="0"/>
        <color rgb="FFFF0000"/>
      </font>
    </dxf>
    <dxf>
      <font>
        <b/>
        <i val="0"/>
        <strike val="0"/>
        <color rgb="FFFF0000"/>
      </font>
    </dxf>
    <dxf>
      <font>
        <b/>
        <i val="0"/>
        <strike val="0"/>
        <color rgb="FFFF0000"/>
      </font>
    </dxf>
    <dxf>
      <font>
        <b/>
        <i val="0"/>
        <color rgb="FFFF0000"/>
      </font>
    </dxf>
  </dxfs>
  <tableStyles count="0" defaultTableStyle="TableStyleMedium2" defaultPivotStyle="PivotStyleLight16"/>
  <colors>
    <mruColors>
      <color rgb="FFFF00FF"/>
      <color rgb="FFFF3399"/>
      <color rgb="FFE741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iagrams/_rels/data3.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ata6.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ata9.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ata1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rawing3.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rawing6.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rawing9.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rawing1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colors1.xml><?xml version="1.0" encoding="utf-8"?>
<dgm:colorsDef xmlns:dgm="http://schemas.openxmlformats.org/drawingml/2006/diagram" xmlns:a="http://schemas.openxmlformats.org/drawingml/2006/main" uniqueId="urn:microsoft.com/office/officeart/2005/8/colors/accent1_2#3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3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33">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34">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5.xml><?xml version="1.0" encoding="utf-8"?>
<dgm:colorsDef xmlns:dgm="http://schemas.openxmlformats.org/drawingml/2006/diagram" xmlns:a="http://schemas.openxmlformats.org/drawingml/2006/main" uniqueId="urn:microsoft.com/office/officeart/2005/8/colors/accent1_2#35">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6.xml><?xml version="1.0" encoding="utf-8"?>
<dgm:colorsDef xmlns:dgm="http://schemas.openxmlformats.org/drawingml/2006/diagram" xmlns:a="http://schemas.openxmlformats.org/drawingml/2006/main" uniqueId="urn:microsoft.com/office/officeart/2005/8/colors/accent1_2#36">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7.xml><?xml version="1.0" encoding="utf-8"?>
<dgm:colorsDef xmlns:dgm="http://schemas.openxmlformats.org/drawingml/2006/diagram" xmlns:a="http://schemas.openxmlformats.org/drawingml/2006/main" uniqueId="urn:microsoft.com/office/officeart/2005/8/colors/accent1_2#37">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8.xml><?xml version="1.0" encoding="utf-8"?>
<dgm:colorsDef xmlns:dgm="http://schemas.openxmlformats.org/drawingml/2006/diagram" xmlns:a="http://schemas.openxmlformats.org/drawingml/2006/main" uniqueId="urn:microsoft.com/office/officeart/2005/8/colors/accent1_2#38">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9.xml><?xml version="1.0" encoding="utf-8"?>
<dgm:colorsDef xmlns:dgm="http://schemas.openxmlformats.org/drawingml/2006/diagram" xmlns:a="http://schemas.openxmlformats.org/drawingml/2006/main" uniqueId="urn:microsoft.com/office/officeart/2005/8/colors/accent1_2#39">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0.xml><?xml version="1.0" encoding="utf-8"?>
<dgm:colorsDef xmlns:dgm="http://schemas.openxmlformats.org/drawingml/2006/diagram" xmlns:a="http://schemas.openxmlformats.org/drawingml/2006/main" uniqueId="urn:microsoft.com/office/officeart/2005/8/colors/accent1_2#40">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1.xml><?xml version="1.0" encoding="utf-8"?>
<dgm:colorsDef xmlns:dgm="http://schemas.openxmlformats.org/drawingml/2006/diagram" xmlns:a="http://schemas.openxmlformats.org/drawingml/2006/main" uniqueId="urn:microsoft.com/office/officeart/2005/8/colors/accent1_2#4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2.xml><?xml version="1.0" encoding="utf-8"?>
<dgm:colorsDef xmlns:dgm="http://schemas.openxmlformats.org/drawingml/2006/diagram" xmlns:a="http://schemas.openxmlformats.org/drawingml/2006/main" uniqueId="urn:microsoft.com/office/officeart/2005/8/colors/accent1_2#4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2595F476-A1EA-4878-89BF-4CA2DB264EB6}" type="doc">
      <dgm:prSet loTypeId="urn:microsoft.com/office/officeart/2009/3/layout/IncreasingArrowsProcess" loCatId="process" qsTypeId="urn:microsoft.com/office/officeart/2005/8/quickstyle/simple1#31" qsCatId="simple" csTypeId="urn:microsoft.com/office/officeart/2005/8/colors/accent1_2#31" csCatId="accent1" phldr="1"/>
      <dgm:spPr/>
      <dgm:t>
        <a:bodyPr/>
        <a:lstStyle/>
        <a:p>
          <a:endParaRPr lang="en-US"/>
        </a:p>
      </dgm:t>
    </dgm:pt>
    <dgm:pt modelId="{27F5E7B3-5C4F-4598-85D3-C31B004CCC45}">
      <dgm:prSet phldrT="[Text]" custT="1"/>
      <dgm:spPr/>
      <dgm:t>
        <a:bodyPr/>
        <a:lstStyle/>
        <a:p>
          <a:r>
            <a:rPr lang="en-US" sz="1100">
              <a:latin typeface="Franklin Gothic Book" panose="020B0503020102020204" pitchFamily="34" charset="0"/>
            </a:rPr>
            <a:t>Identify all project types elegible for federal funding</a:t>
          </a:r>
        </a:p>
      </dgm:t>
    </dgm:pt>
    <dgm:pt modelId="{184C6BB2-30EC-4753-8C27-27A0D7888FF2}" type="parTrans" cxnId="{5C7CAECE-65D0-49B1-8C9B-505A477B90EF}">
      <dgm:prSet/>
      <dgm:spPr/>
      <dgm:t>
        <a:bodyPr/>
        <a:lstStyle/>
        <a:p>
          <a:endParaRPr lang="en-US"/>
        </a:p>
      </dgm:t>
    </dgm:pt>
    <dgm:pt modelId="{231FD27C-6C24-4B39-994E-673FAACC94F1}" type="sibTrans" cxnId="{5C7CAECE-65D0-49B1-8C9B-505A477B90EF}">
      <dgm:prSet/>
      <dgm:spPr/>
      <dgm:t>
        <a:bodyPr/>
        <a:lstStyle/>
        <a:p>
          <a:endParaRPr lang="en-US"/>
        </a:p>
      </dgm:t>
    </dgm:pt>
    <dgm:pt modelId="{236A84B0-EA11-4C60-9077-1DC8EDA075C2}">
      <dgm:prSet phldrT="[Text]" custT="1"/>
      <dgm:spPr/>
      <dgm:t>
        <a:bodyPr/>
        <a:lstStyle/>
        <a:p>
          <a:r>
            <a:rPr lang="en-US" sz="2000" b="1" i="1" baseline="0">
              <a:solidFill>
                <a:srgbClr val="00B0F0"/>
              </a:solidFill>
              <a:latin typeface="Franklin Gothic Medium" panose="020B0603020102020204" pitchFamily="34" charset="0"/>
            </a:rPr>
            <a:t>80+</a:t>
          </a:r>
        </a:p>
        <a:p>
          <a:r>
            <a:rPr lang="en-US" sz="1600" b="1" i="1" baseline="0">
              <a:solidFill>
                <a:schemeClr val="accent4"/>
              </a:solidFill>
              <a:latin typeface="Franklin Gothic Book" panose="020B0503020102020204" pitchFamily="34" charset="0"/>
            </a:rPr>
            <a:t>Project types eligible for federal-aid for NWI to consider </a:t>
          </a:r>
        </a:p>
      </dgm:t>
    </dgm:pt>
    <dgm:pt modelId="{1DEACB73-99CD-4789-A8AD-A1FBAB92C69E}" type="parTrans" cxnId="{4D2ADB7C-3940-440C-AACE-BA62C5E8A41C}">
      <dgm:prSet/>
      <dgm:spPr/>
      <dgm:t>
        <a:bodyPr/>
        <a:lstStyle/>
        <a:p>
          <a:endParaRPr lang="en-US"/>
        </a:p>
      </dgm:t>
    </dgm:pt>
    <dgm:pt modelId="{A0EB5D96-C179-4DA7-8190-A61BC85E6E40}" type="sibTrans" cxnId="{4D2ADB7C-3940-440C-AACE-BA62C5E8A41C}">
      <dgm:prSet/>
      <dgm:spPr/>
      <dgm:t>
        <a:bodyPr/>
        <a:lstStyle/>
        <a:p>
          <a:endParaRPr lang="en-US"/>
        </a:p>
      </dgm:t>
    </dgm:pt>
    <dgm:pt modelId="{64BE9FBC-3C5E-4A51-8A5B-53E20A50A231}">
      <dgm:prSet phldrT="[Text]" custT="1"/>
      <dgm:spPr/>
      <dgm:t>
        <a:bodyPr/>
        <a:lstStyle/>
        <a:p>
          <a:r>
            <a:rPr lang="en-US" sz="1100">
              <a:latin typeface="Franklin Gothic Book" panose="020B0503020102020204" pitchFamily="34" charset="0"/>
            </a:rPr>
            <a:t>Categorized project types into investment programs</a:t>
          </a:r>
        </a:p>
      </dgm:t>
    </dgm:pt>
    <dgm:pt modelId="{041E44DF-123E-4BB8-8D73-FEA864F10273}" type="parTrans" cxnId="{C9BC1667-EB38-4B0E-8445-7F98FB8E965A}">
      <dgm:prSet/>
      <dgm:spPr/>
      <dgm:t>
        <a:bodyPr/>
        <a:lstStyle/>
        <a:p>
          <a:endParaRPr lang="en-US"/>
        </a:p>
      </dgm:t>
    </dgm:pt>
    <dgm:pt modelId="{C63E321D-467F-47E5-A42A-F36EA4D48C9B}" type="sibTrans" cxnId="{C9BC1667-EB38-4B0E-8445-7F98FB8E965A}">
      <dgm:prSet/>
      <dgm:spPr/>
      <dgm:t>
        <a:bodyPr/>
        <a:lstStyle/>
        <a:p>
          <a:endParaRPr lang="en-US"/>
        </a:p>
      </dgm:t>
    </dgm:pt>
    <dgm:pt modelId="{522EC2B1-C3E0-4772-AF44-B619AF7C9C94}">
      <dgm:prSet phldrT="[Text]" custT="1"/>
      <dgm:spPr/>
      <dgm:t>
        <a:bodyPr/>
        <a:lstStyle/>
        <a:p>
          <a:r>
            <a:rPr lang="en-US" sz="2000" b="1" i="1">
              <a:solidFill>
                <a:srgbClr val="00B0F0"/>
              </a:solidFill>
              <a:latin typeface="Franklin Gothic Medium" panose="020B0603020102020204" pitchFamily="34" charset="0"/>
            </a:rPr>
            <a:t>13</a:t>
          </a:r>
        </a:p>
      </dgm:t>
    </dgm:pt>
    <dgm:pt modelId="{7E2B258E-73AE-4DE5-8A55-43B9E47FC06B}" type="parTrans" cxnId="{7C36FFA4-6A1A-4F8F-A092-B9D92D7CE9A6}">
      <dgm:prSet/>
      <dgm:spPr/>
      <dgm:t>
        <a:bodyPr/>
        <a:lstStyle/>
        <a:p>
          <a:endParaRPr lang="en-US"/>
        </a:p>
      </dgm:t>
    </dgm:pt>
    <dgm:pt modelId="{3E9A3F1F-A97B-4E43-889D-F8A7440E10D3}" type="sibTrans" cxnId="{7C36FFA4-6A1A-4F8F-A092-B9D92D7CE9A6}">
      <dgm:prSet/>
      <dgm:spPr/>
      <dgm:t>
        <a:bodyPr/>
        <a:lstStyle/>
        <a:p>
          <a:endParaRPr lang="en-US"/>
        </a:p>
      </dgm:t>
    </dgm:pt>
    <dgm:pt modelId="{C2F23E32-E05C-4D2E-8FA5-64F0B7207686}">
      <dgm:prSet phldrT="[Text]" custT="1"/>
      <dgm:spPr/>
      <dgm:t>
        <a:bodyPr/>
        <a:lstStyle/>
        <a:p>
          <a:r>
            <a:rPr lang="en-US" sz="1100">
              <a:latin typeface="Franklin Gothic Book" panose="020B0503020102020204" pitchFamily="34" charset="0"/>
            </a:rPr>
            <a:t>Evaluated project types for thier impact on NWI 2050 Plan critical paths</a:t>
          </a:r>
        </a:p>
      </dgm:t>
    </dgm:pt>
    <dgm:pt modelId="{EA76A9C8-8B62-440C-AC7F-C6AF9C59307F}" type="parTrans" cxnId="{244B1BDF-13C0-43BF-8CFE-4F0C724CD6F5}">
      <dgm:prSet/>
      <dgm:spPr/>
      <dgm:t>
        <a:bodyPr/>
        <a:lstStyle/>
        <a:p>
          <a:endParaRPr lang="en-US"/>
        </a:p>
      </dgm:t>
    </dgm:pt>
    <dgm:pt modelId="{AC022713-5F74-452A-8B48-973003A7FBD8}" type="sibTrans" cxnId="{244B1BDF-13C0-43BF-8CFE-4F0C724CD6F5}">
      <dgm:prSet/>
      <dgm:spPr/>
      <dgm:t>
        <a:bodyPr/>
        <a:lstStyle/>
        <a:p>
          <a:endParaRPr lang="en-US"/>
        </a:p>
      </dgm:t>
    </dgm:pt>
    <dgm:pt modelId="{BB29D2D2-2123-4840-82AD-39302CA98031}">
      <dgm:prSet custT="1"/>
      <dgm:spPr/>
      <dgm:t>
        <a:bodyPr/>
        <a:lstStyle/>
        <a:p>
          <a:r>
            <a:rPr lang="en-US" sz="1100">
              <a:latin typeface="Franklin Gothic Book" panose="020B0503020102020204" pitchFamily="34" charset="0"/>
            </a:rPr>
            <a:t>Assign a scoring tier and then set a target amount of eligible funds</a:t>
          </a:r>
        </a:p>
      </dgm:t>
    </dgm:pt>
    <dgm:pt modelId="{CDCACAF7-6AE3-4E61-A5A5-C16EAD5356C3}" type="parTrans" cxnId="{36693CFA-0A13-4B7F-ABAB-12672B7E1519}">
      <dgm:prSet/>
      <dgm:spPr/>
      <dgm:t>
        <a:bodyPr/>
        <a:lstStyle/>
        <a:p>
          <a:endParaRPr lang="en-US"/>
        </a:p>
      </dgm:t>
    </dgm:pt>
    <dgm:pt modelId="{AC29EC57-BFAD-4449-A61D-BFA72E8AD81B}" type="sibTrans" cxnId="{36693CFA-0A13-4B7F-ABAB-12672B7E1519}">
      <dgm:prSet/>
      <dgm:spPr/>
      <dgm:t>
        <a:bodyPr/>
        <a:lstStyle/>
        <a:p>
          <a:endParaRPr lang="en-US"/>
        </a:p>
      </dgm:t>
    </dgm:pt>
    <dgm:pt modelId="{85FC3AC0-93DF-48E7-8B4B-1DA7C5AAE278}">
      <dgm:prSet phldrT="[Text]" custT="1"/>
      <dgm:spPr/>
      <dgm:t>
        <a:bodyPr/>
        <a:lstStyle/>
        <a:p>
          <a:r>
            <a:rPr lang="en-US" sz="1600" b="1" i="1" baseline="0">
              <a:solidFill>
                <a:schemeClr val="accent4"/>
              </a:solidFill>
              <a:latin typeface="Franklin Gothic Book" panose="020B0503020102020204" pitchFamily="34" charset="0"/>
            </a:rPr>
            <a:t>Investment programs to review projects within</a:t>
          </a:r>
        </a:p>
      </dgm:t>
    </dgm:pt>
    <dgm:pt modelId="{366BE45E-AC6B-46A2-9C7A-E7E9D94BFB4C}" type="parTrans" cxnId="{A5C8B9D1-1C82-474C-9EA5-8AE18D7DF26C}">
      <dgm:prSet/>
      <dgm:spPr/>
      <dgm:t>
        <a:bodyPr/>
        <a:lstStyle/>
        <a:p>
          <a:endParaRPr lang="en-US"/>
        </a:p>
      </dgm:t>
    </dgm:pt>
    <dgm:pt modelId="{E2B4F7B9-CE5E-4CF8-B763-C485F15422C6}" type="sibTrans" cxnId="{A5C8B9D1-1C82-474C-9EA5-8AE18D7DF26C}">
      <dgm:prSet/>
      <dgm:spPr/>
      <dgm:t>
        <a:bodyPr/>
        <a:lstStyle/>
        <a:p>
          <a:endParaRPr lang="en-US"/>
        </a:p>
      </dgm:t>
    </dgm:pt>
    <dgm:pt modelId="{108B7BB4-1C58-4350-A1CA-3EDBEEC2CC2D}">
      <dgm:prSet phldrT="[Text]" custT="1"/>
      <dgm:spPr/>
      <dgm:t>
        <a:bodyPr/>
        <a:lstStyle/>
        <a:p>
          <a:r>
            <a:rPr lang="en-US" sz="1600">
              <a:solidFill>
                <a:schemeClr val="accent4"/>
              </a:solidFill>
              <a:latin typeface="Franklin Gothic Medium" panose="020B0603020102020204" pitchFamily="34" charset="0"/>
            </a:rPr>
            <a:t>Tier 1    $$</a:t>
          </a:r>
        </a:p>
      </dgm:t>
    </dgm:pt>
    <dgm:pt modelId="{65E48980-9FC0-4653-A817-DC4234DAF50D}" type="parTrans" cxnId="{D687926D-85EB-4BE4-81F8-1ACB4713EE02}">
      <dgm:prSet/>
      <dgm:spPr/>
      <dgm:t>
        <a:bodyPr/>
        <a:lstStyle/>
        <a:p>
          <a:endParaRPr lang="en-US"/>
        </a:p>
      </dgm:t>
    </dgm:pt>
    <dgm:pt modelId="{E1FA28F5-5A67-4E3D-9AFC-2B7816A9F679}" type="sibTrans" cxnId="{D687926D-85EB-4BE4-81F8-1ACB4713EE02}">
      <dgm:prSet/>
      <dgm:spPr/>
      <dgm:t>
        <a:bodyPr/>
        <a:lstStyle/>
        <a:p>
          <a:endParaRPr lang="en-US"/>
        </a:p>
      </dgm:t>
    </dgm:pt>
    <dgm:pt modelId="{D5FBC6FB-C1B9-46BA-8021-CE90E6A97222}">
      <dgm:prSet phldrT="[Text]" custT="1"/>
      <dgm:spPr/>
      <dgm:t>
        <a:bodyPr/>
        <a:lstStyle/>
        <a:p>
          <a:r>
            <a:rPr lang="en-US" sz="1600">
              <a:solidFill>
                <a:srgbClr val="FFC000"/>
              </a:solidFill>
              <a:latin typeface="Franklin Gothic Medium" panose="020B0603020102020204" pitchFamily="34" charset="0"/>
            </a:rPr>
            <a:t>    Tier 2    $</a:t>
          </a:r>
        </a:p>
      </dgm:t>
    </dgm:pt>
    <dgm:pt modelId="{B3E8EEF7-ECBF-4B90-800F-179B33AF4E7C}" type="parTrans" cxnId="{9B311B84-7C3F-47A6-ABDE-83084260BC13}">
      <dgm:prSet/>
      <dgm:spPr/>
      <dgm:t>
        <a:bodyPr/>
        <a:lstStyle/>
        <a:p>
          <a:endParaRPr lang="en-US"/>
        </a:p>
      </dgm:t>
    </dgm:pt>
    <dgm:pt modelId="{61DBF175-9DA3-4183-9014-FF44D7DA1C7C}" type="sibTrans" cxnId="{9B311B84-7C3F-47A6-ABDE-83084260BC13}">
      <dgm:prSet/>
      <dgm:spPr/>
      <dgm:t>
        <a:bodyPr/>
        <a:lstStyle/>
        <a:p>
          <a:endParaRPr lang="en-US"/>
        </a:p>
      </dgm:t>
    </dgm:pt>
    <dgm:pt modelId="{9E1ED3B6-44D9-4614-85B5-D9147D7E387A}">
      <dgm:prSet custT="1"/>
      <dgm:spPr/>
      <dgm:t>
        <a:bodyPr/>
        <a:lstStyle/>
        <a:p>
          <a:r>
            <a:rPr lang="en-US" sz="1600">
              <a:solidFill>
                <a:srgbClr val="FF3399"/>
              </a:solidFill>
              <a:latin typeface="Franklin Gothic Medium" panose="020B0603020102020204" pitchFamily="34" charset="0"/>
            </a:rPr>
            <a:t>        Tier 3    ?</a:t>
          </a:r>
        </a:p>
      </dgm:t>
    </dgm:pt>
    <dgm:pt modelId="{85B5341E-F9C9-4E42-AC04-47FEEFF5ECF4}" type="parTrans" cxnId="{A3518718-F554-48C1-B292-E8ACDDE942B5}">
      <dgm:prSet/>
      <dgm:spPr/>
      <dgm:t>
        <a:bodyPr/>
        <a:lstStyle/>
        <a:p>
          <a:endParaRPr lang="en-US"/>
        </a:p>
      </dgm:t>
    </dgm:pt>
    <dgm:pt modelId="{45A9FAFC-11A6-498E-B8A5-AF4ECB7BBCD5}" type="sibTrans" cxnId="{A3518718-F554-48C1-B292-E8ACDDE942B5}">
      <dgm:prSet/>
      <dgm:spPr/>
      <dgm:t>
        <a:bodyPr/>
        <a:lstStyle/>
        <a:p>
          <a:endParaRPr lang="en-US"/>
        </a:p>
      </dgm:t>
    </dgm:pt>
    <dgm:pt modelId="{2BD3DF25-2532-4850-AF49-3084DC872D7A}">
      <dgm:prSet phldrT="[Text]" custT="1"/>
      <dgm:spPr/>
      <dgm:t>
        <a:bodyPr/>
        <a:lstStyle/>
        <a:p>
          <a:r>
            <a:rPr lang="en-US" sz="1600" b="1" i="1">
              <a:solidFill>
                <a:schemeClr val="accent4"/>
              </a:solidFill>
              <a:latin typeface="Franklin Gothic Book" panose="020B0503020102020204" pitchFamily="34" charset="0"/>
            </a:rPr>
            <a:t>High impact?</a:t>
          </a:r>
        </a:p>
      </dgm:t>
    </dgm:pt>
    <dgm:pt modelId="{7E6A25D2-732E-4546-A736-2FCC70E4B552}" type="parTrans" cxnId="{F5F7AA00-1CC7-4CD8-A3A8-AF63A36B6547}">
      <dgm:prSet/>
      <dgm:spPr/>
      <dgm:t>
        <a:bodyPr/>
        <a:lstStyle/>
        <a:p>
          <a:endParaRPr lang="en-US"/>
        </a:p>
      </dgm:t>
    </dgm:pt>
    <dgm:pt modelId="{6923B63A-FCEB-40D3-AAA2-D95E59EEA05D}" type="sibTrans" cxnId="{F5F7AA00-1CC7-4CD8-A3A8-AF63A36B6547}">
      <dgm:prSet/>
      <dgm:spPr/>
      <dgm:t>
        <a:bodyPr/>
        <a:lstStyle/>
        <a:p>
          <a:endParaRPr lang="en-US"/>
        </a:p>
      </dgm:t>
    </dgm:pt>
    <dgm:pt modelId="{C2D85C07-C56A-447E-B6CE-EA666E4A79DB}">
      <dgm:prSet phldrT="[Text]" custT="1"/>
      <dgm:spPr/>
      <dgm:t>
        <a:bodyPr/>
        <a:lstStyle/>
        <a:p>
          <a:r>
            <a:rPr lang="en-US" sz="1600" b="1" i="1">
              <a:solidFill>
                <a:srgbClr val="FFC000"/>
              </a:solidFill>
              <a:latin typeface="Franklin Gothic Book" panose="020B0503020102020204" pitchFamily="34" charset="0"/>
            </a:rPr>
            <a:t>   Medium impact?</a:t>
          </a:r>
        </a:p>
      </dgm:t>
    </dgm:pt>
    <dgm:pt modelId="{381DF058-504A-4CB4-8757-84C3D53AC347}" type="parTrans" cxnId="{B7E1D47F-3FF6-498C-B7C8-8FB2A6A3815E}">
      <dgm:prSet/>
      <dgm:spPr/>
      <dgm:t>
        <a:bodyPr/>
        <a:lstStyle/>
        <a:p>
          <a:endParaRPr lang="en-US"/>
        </a:p>
      </dgm:t>
    </dgm:pt>
    <dgm:pt modelId="{3D1AE882-B0DA-4B97-94E1-34FF5CF1A4F7}" type="sibTrans" cxnId="{B7E1D47F-3FF6-498C-B7C8-8FB2A6A3815E}">
      <dgm:prSet/>
      <dgm:spPr/>
      <dgm:t>
        <a:bodyPr/>
        <a:lstStyle/>
        <a:p>
          <a:endParaRPr lang="en-US"/>
        </a:p>
      </dgm:t>
    </dgm:pt>
    <dgm:pt modelId="{F95CADD1-DC75-4B05-BFC1-6657BAEE632A}">
      <dgm:prSet phldrT="[Text]" custT="1"/>
      <dgm:spPr/>
      <dgm:t>
        <a:bodyPr/>
        <a:lstStyle/>
        <a:p>
          <a:r>
            <a:rPr lang="en-US" sz="1600" b="1" i="1">
              <a:solidFill>
                <a:srgbClr val="FF3399"/>
              </a:solidFill>
              <a:latin typeface="Franklin Gothic Book" panose="020B0503020102020204" pitchFamily="34" charset="0"/>
            </a:rPr>
            <a:t>    Low impact?</a:t>
          </a:r>
        </a:p>
      </dgm:t>
    </dgm:pt>
    <dgm:pt modelId="{9E98CE33-FED0-43ED-BCBE-72A0D1B0045B}" type="parTrans" cxnId="{6E1BB3E4-1B91-4822-8B7E-F9475FC373C4}">
      <dgm:prSet/>
      <dgm:spPr/>
      <dgm:t>
        <a:bodyPr/>
        <a:lstStyle/>
        <a:p>
          <a:endParaRPr lang="en-US"/>
        </a:p>
      </dgm:t>
    </dgm:pt>
    <dgm:pt modelId="{7D295801-FE00-47F2-82BF-B96003787D77}" type="sibTrans" cxnId="{6E1BB3E4-1B91-4822-8B7E-F9475FC373C4}">
      <dgm:prSet/>
      <dgm:spPr/>
      <dgm:t>
        <a:bodyPr/>
        <a:lstStyle/>
        <a:p>
          <a:endParaRPr lang="en-US"/>
        </a:p>
      </dgm:t>
    </dgm:pt>
    <dgm:pt modelId="{2CE545D9-276C-4022-8879-6980A7B1F388}" type="pres">
      <dgm:prSet presAssocID="{2595F476-A1EA-4878-89BF-4CA2DB264EB6}" presName="Name0" presStyleCnt="0">
        <dgm:presLayoutVars>
          <dgm:chMax val="5"/>
          <dgm:chPref val="5"/>
          <dgm:dir/>
          <dgm:animLvl val="lvl"/>
        </dgm:presLayoutVars>
      </dgm:prSet>
      <dgm:spPr/>
    </dgm:pt>
    <dgm:pt modelId="{8C034491-E772-4064-BDFC-C6EDE92B01B8}" type="pres">
      <dgm:prSet presAssocID="{27F5E7B3-5C4F-4598-85D3-C31B004CCC45}" presName="parentText1" presStyleLbl="node1" presStyleIdx="0" presStyleCnt="4" custScaleX="106851" custLinFactNeighborX="-194" custLinFactNeighborY="3989">
        <dgm:presLayoutVars>
          <dgm:chMax/>
          <dgm:chPref val="3"/>
          <dgm:bulletEnabled val="1"/>
        </dgm:presLayoutVars>
      </dgm:prSet>
      <dgm:spPr/>
    </dgm:pt>
    <dgm:pt modelId="{3F22A8F2-524E-454E-ACDC-2653584A62DD}" type="pres">
      <dgm:prSet presAssocID="{27F5E7B3-5C4F-4598-85D3-C31B004CCC45}" presName="childText1" presStyleLbl="solidAlignAcc1" presStyleIdx="0" presStyleCnt="4" custScaleX="99493" custScaleY="98828" custLinFactNeighborX="-15116" custLinFactNeighborY="-1438">
        <dgm:presLayoutVars>
          <dgm:chMax val="0"/>
          <dgm:chPref val="0"/>
          <dgm:bulletEnabled val="1"/>
        </dgm:presLayoutVars>
      </dgm:prSet>
      <dgm:spPr/>
    </dgm:pt>
    <dgm:pt modelId="{5F6A1D35-18E2-415E-9EF4-877596A96A22}" type="pres">
      <dgm:prSet presAssocID="{64BE9FBC-3C5E-4A51-8A5B-53E20A50A231}" presName="parentText2" presStyleLbl="node1" presStyleIdx="1" presStyleCnt="4" custScaleX="108902">
        <dgm:presLayoutVars>
          <dgm:chMax/>
          <dgm:chPref val="3"/>
          <dgm:bulletEnabled val="1"/>
        </dgm:presLayoutVars>
      </dgm:prSet>
      <dgm:spPr/>
    </dgm:pt>
    <dgm:pt modelId="{353CAA6C-B50B-4DA9-9E0E-1ACDC605982D}" type="pres">
      <dgm:prSet presAssocID="{64BE9FBC-3C5E-4A51-8A5B-53E20A50A231}" presName="childText2" presStyleLbl="solidAlignAcc1" presStyleIdx="1" presStyleCnt="4" custScaleX="104878" custScaleY="92903" custLinFactNeighborX="-13613" custLinFactNeighborY="-6412">
        <dgm:presLayoutVars>
          <dgm:chMax val="0"/>
          <dgm:chPref val="0"/>
          <dgm:bulletEnabled val="1"/>
        </dgm:presLayoutVars>
      </dgm:prSet>
      <dgm:spPr/>
    </dgm:pt>
    <dgm:pt modelId="{234B9F2B-D3AF-45B3-A0FA-2D38EECF0A80}" type="pres">
      <dgm:prSet presAssocID="{C2F23E32-E05C-4D2E-8FA5-64F0B7207686}" presName="parentText3" presStyleLbl="node1" presStyleIdx="2" presStyleCnt="4" custScaleX="113059">
        <dgm:presLayoutVars>
          <dgm:chMax/>
          <dgm:chPref val="3"/>
          <dgm:bulletEnabled val="1"/>
        </dgm:presLayoutVars>
      </dgm:prSet>
      <dgm:spPr/>
    </dgm:pt>
    <dgm:pt modelId="{29F7FA93-21AB-4DC9-B409-0A7BEE13F8A2}" type="pres">
      <dgm:prSet presAssocID="{C2F23E32-E05C-4D2E-8FA5-64F0B7207686}" presName="childText3" presStyleLbl="solidAlignAcc1" presStyleIdx="2" presStyleCnt="4" custScaleX="105325" custScaleY="84548" custLinFactNeighborX="-11953" custLinFactNeighborY="-13304">
        <dgm:presLayoutVars>
          <dgm:chMax val="0"/>
          <dgm:chPref val="0"/>
          <dgm:bulletEnabled val="1"/>
        </dgm:presLayoutVars>
      </dgm:prSet>
      <dgm:spPr/>
    </dgm:pt>
    <dgm:pt modelId="{1F9EC799-47A5-42EF-B68E-6837FF3628B4}" type="pres">
      <dgm:prSet presAssocID="{BB29D2D2-2123-4840-82AD-39302CA98031}" presName="parentText4" presStyleLbl="node1" presStyleIdx="3" presStyleCnt="4" custScaleX="119809" custScaleY="119770" custLinFactNeighborX="3007">
        <dgm:presLayoutVars>
          <dgm:chMax/>
          <dgm:chPref val="3"/>
          <dgm:bulletEnabled val="1"/>
        </dgm:presLayoutVars>
      </dgm:prSet>
      <dgm:spPr/>
    </dgm:pt>
    <dgm:pt modelId="{9E9F69DB-49A5-45D1-89E4-C772F0F07539}" type="pres">
      <dgm:prSet presAssocID="{BB29D2D2-2123-4840-82AD-39302CA98031}" presName="childText4" presStyleLbl="solidAlignAcc1" presStyleIdx="3" presStyleCnt="4" custScaleX="99334" custScaleY="73614" custLinFactNeighborX="-8901" custLinFactNeighborY="-15211">
        <dgm:presLayoutVars>
          <dgm:chMax val="0"/>
          <dgm:chPref val="0"/>
          <dgm:bulletEnabled val="1"/>
        </dgm:presLayoutVars>
      </dgm:prSet>
      <dgm:spPr/>
    </dgm:pt>
  </dgm:ptLst>
  <dgm:cxnLst>
    <dgm:cxn modelId="{F5F7AA00-1CC7-4CD8-A3A8-AF63A36B6547}" srcId="{C2F23E32-E05C-4D2E-8FA5-64F0B7207686}" destId="{2BD3DF25-2532-4850-AF49-3084DC872D7A}" srcOrd="0" destOrd="0" parTransId="{7E6A25D2-732E-4546-A736-2FCC70E4B552}" sibTransId="{6923B63A-FCEB-40D3-AAA2-D95E59EEA05D}"/>
    <dgm:cxn modelId="{A3518718-F554-48C1-B292-E8ACDDE942B5}" srcId="{BB29D2D2-2123-4840-82AD-39302CA98031}" destId="{9E1ED3B6-44D9-4614-85B5-D9147D7E387A}" srcOrd="2" destOrd="0" parTransId="{85B5341E-F9C9-4E42-AC04-47FEEFF5ECF4}" sibTransId="{45A9FAFC-11A6-498E-B8A5-AF4ECB7BBCD5}"/>
    <dgm:cxn modelId="{E3708726-0474-4F22-BD80-C745D18148D2}" type="presOf" srcId="{85FC3AC0-93DF-48E7-8B4B-1DA7C5AAE278}" destId="{353CAA6C-B50B-4DA9-9E0E-1ACDC605982D}" srcOrd="0" destOrd="1" presId="urn:microsoft.com/office/officeart/2009/3/layout/IncreasingArrowsProcess"/>
    <dgm:cxn modelId="{8CD43D2D-2735-49FB-BDB4-502079FEFBB7}" type="presOf" srcId="{522EC2B1-C3E0-4772-AF44-B619AF7C9C94}" destId="{353CAA6C-B50B-4DA9-9E0E-1ACDC605982D}" srcOrd="0" destOrd="0" presId="urn:microsoft.com/office/officeart/2009/3/layout/IncreasingArrowsProcess"/>
    <dgm:cxn modelId="{783D4136-CECD-4C14-A001-1ACABA507166}" type="presOf" srcId="{108B7BB4-1C58-4350-A1CA-3EDBEEC2CC2D}" destId="{9E9F69DB-49A5-45D1-89E4-C772F0F07539}" srcOrd="0" destOrd="0" presId="urn:microsoft.com/office/officeart/2009/3/layout/IncreasingArrowsProcess"/>
    <dgm:cxn modelId="{B21B3C3C-5DAD-4083-984D-A7F1CB17BDA8}" type="presOf" srcId="{C2D85C07-C56A-447E-B6CE-EA666E4A79DB}" destId="{29F7FA93-21AB-4DC9-B409-0A7BEE13F8A2}" srcOrd="0" destOrd="1" presId="urn:microsoft.com/office/officeart/2009/3/layout/IncreasingArrowsProcess"/>
    <dgm:cxn modelId="{49A26A5B-02A2-4B28-8336-6832FBF0AF10}" type="presOf" srcId="{236A84B0-EA11-4C60-9077-1DC8EDA075C2}" destId="{3F22A8F2-524E-454E-ACDC-2653584A62DD}" srcOrd="0" destOrd="0" presId="urn:microsoft.com/office/officeart/2009/3/layout/IncreasingArrowsProcess"/>
    <dgm:cxn modelId="{C9BC1667-EB38-4B0E-8445-7F98FB8E965A}" srcId="{2595F476-A1EA-4878-89BF-4CA2DB264EB6}" destId="{64BE9FBC-3C5E-4A51-8A5B-53E20A50A231}" srcOrd="1" destOrd="0" parTransId="{041E44DF-123E-4BB8-8D73-FEA864F10273}" sibTransId="{C63E321D-467F-47E5-A42A-F36EA4D48C9B}"/>
    <dgm:cxn modelId="{DB8A784D-50B3-4596-9829-547836DA78CA}" type="presOf" srcId="{D5FBC6FB-C1B9-46BA-8021-CE90E6A97222}" destId="{9E9F69DB-49A5-45D1-89E4-C772F0F07539}" srcOrd="0" destOrd="1" presId="urn:microsoft.com/office/officeart/2009/3/layout/IncreasingArrowsProcess"/>
    <dgm:cxn modelId="{D687926D-85EB-4BE4-81F8-1ACB4713EE02}" srcId="{BB29D2D2-2123-4840-82AD-39302CA98031}" destId="{108B7BB4-1C58-4350-A1CA-3EDBEEC2CC2D}" srcOrd="0" destOrd="0" parTransId="{65E48980-9FC0-4653-A817-DC4234DAF50D}" sibTransId="{E1FA28F5-5A67-4E3D-9AFC-2B7816A9F679}"/>
    <dgm:cxn modelId="{35E13379-7CEB-4543-8937-2561BB50A674}" type="presOf" srcId="{27F5E7B3-5C4F-4598-85D3-C31B004CCC45}" destId="{8C034491-E772-4064-BDFC-C6EDE92B01B8}" srcOrd="0" destOrd="0" presId="urn:microsoft.com/office/officeart/2009/3/layout/IncreasingArrowsProcess"/>
    <dgm:cxn modelId="{4D2ADB7C-3940-440C-AACE-BA62C5E8A41C}" srcId="{27F5E7B3-5C4F-4598-85D3-C31B004CCC45}" destId="{236A84B0-EA11-4C60-9077-1DC8EDA075C2}" srcOrd="0" destOrd="0" parTransId="{1DEACB73-99CD-4789-A8AD-A1FBAB92C69E}" sibTransId="{A0EB5D96-C179-4DA7-8190-A61BC85E6E40}"/>
    <dgm:cxn modelId="{B7E1D47F-3FF6-498C-B7C8-8FB2A6A3815E}" srcId="{C2F23E32-E05C-4D2E-8FA5-64F0B7207686}" destId="{C2D85C07-C56A-447E-B6CE-EA666E4A79DB}" srcOrd="1" destOrd="0" parTransId="{381DF058-504A-4CB4-8757-84C3D53AC347}" sibTransId="{3D1AE882-B0DA-4B97-94E1-34FF5CF1A4F7}"/>
    <dgm:cxn modelId="{9B311B84-7C3F-47A6-ABDE-83084260BC13}" srcId="{BB29D2D2-2123-4840-82AD-39302CA98031}" destId="{D5FBC6FB-C1B9-46BA-8021-CE90E6A97222}" srcOrd="1" destOrd="0" parTransId="{B3E8EEF7-ECBF-4B90-800F-179B33AF4E7C}" sibTransId="{61DBF175-9DA3-4183-9014-FF44D7DA1C7C}"/>
    <dgm:cxn modelId="{B872AD8D-FCF4-4E0A-A271-2AC55E5C92A1}" type="presOf" srcId="{C2F23E32-E05C-4D2E-8FA5-64F0B7207686}" destId="{234B9F2B-D3AF-45B3-A0FA-2D38EECF0A80}" srcOrd="0" destOrd="0" presId="urn:microsoft.com/office/officeart/2009/3/layout/IncreasingArrowsProcess"/>
    <dgm:cxn modelId="{83AACD98-F746-4C6C-B72A-FF126D167E62}" type="presOf" srcId="{BB29D2D2-2123-4840-82AD-39302CA98031}" destId="{1F9EC799-47A5-42EF-B68E-6837FF3628B4}" srcOrd="0" destOrd="0" presId="urn:microsoft.com/office/officeart/2009/3/layout/IncreasingArrowsProcess"/>
    <dgm:cxn modelId="{FC0782A4-F104-4410-988A-D46CCD1D1162}" type="presOf" srcId="{F95CADD1-DC75-4B05-BFC1-6657BAEE632A}" destId="{29F7FA93-21AB-4DC9-B409-0A7BEE13F8A2}" srcOrd="0" destOrd="2" presId="urn:microsoft.com/office/officeart/2009/3/layout/IncreasingArrowsProcess"/>
    <dgm:cxn modelId="{7C36FFA4-6A1A-4F8F-A092-B9D92D7CE9A6}" srcId="{64BE9FBC-3C5E-4A51-8A5B-53E20A50A231}" destId="{522EC2B1-C3E0-4772-AF44-B619AF7C9C94}" srcOrd="0" destOrd="0" parTransId="{7E2B258E-73AE-4DE5-8A55-43B9E47FC06B}" sibTransId="{3E9A3F1F-A97B-4E43-889D-F8A7440E10D3}"/>
    <dgm:cxn modelId="{D43DB4A9-7808-4F9A-8792-DB31EEC0F1F9}" type="presOf" srcId="{9E1ED3B6-44D9-4614-85B5-D9147D7E387A}" destId="{9E9F69DB-49A5-45D1-89E4-C772F0F07539}" srcOrd="0" destOrd="2" presId="urn:microsoft.com/office/officeart/2009/3/layout/IncreasingArrowsProcess"/>
    <dgm:cxn modelId="{5C7CAECE-65D0-49B1-8C9B-505A477B90EF}" srcId="{2595F476-A1EA-4878-89BF-4CA2DB264EB6}" destId="{27F5E7B3-5C4F-4598-85D3-C31B004CCC45}" srcOrd="0" destOrd="0" parTransId="{184C6BB2-30EC-4753-8C27-27A0D7888FF2}" sibTransId="{231FD27C-6C24-4B39-994E-673FAACC94F1}"/>
    <dgm:cxn modelId="{A5C8B9D1-1C82-474C-9EA5-8AE18D7DF26C}" srcId="{64BE9FBC-3C5E-4A51-8A5B-53E20A50A231}" destId="{85FC3AC0-93DF-48E7-8B4B-1DA7C5AAE278}" srcOrd="1" destOrd="0" parTransId="{366BE45E-AC6B-46A2-9C7A-E7E9D94BFB4C}" sibTransId="{E2B4F7B9-CE5E-4CF8-B763-C485F15422C6}"/>
    <dgm:cxn modelId="{244B1BDF-13C0-43BF-8CFE-4F0C724CD6F5}" srcId="{2595F476-A1EA-4878-89BF-4CA2DB264EB6}" destId="{C2F23E32-E05C-4D2E-8FA5-64F0B7207686}" srcOrd="2" destOrd="0" parTransId="{EA76A9C8-8B62-440C-AC7F-C6AF9C59307F}" sibTransId="{AC022713-5F74-452A-8B48-973003A7FBD8}"/>
    <dgm:cxn modelId="{6E1BB3E4-1B91-4822-8B7E-F9475FC373C4}" srcId="{C2F23E32-E05C-4D2E-8FA5-64F0B7207686}" destId="{F95CADD1-DC75-4B05-BFC1-6657BAEE632A}" srcOrd="2" destOrd="0" parTransId="{9E98CE33-FED0-43ED-BCBE-72A0D1B0045B}" sibTransId="{7D295801-FE00-47F2-82BF-B96003787D77}"/>
    <dgm:cxn modelId="{0CF720F4-970D-4A4B-B973-F5478AEC7516}" type="presOf" srcId="{2595F476-A1EA-4878-89BF-4CA2DB264EB6}" destId="{2CE545D9-276C-4022-8879-6980A7B1F388}" srcOrd="0" destOrd="0" presId="urn:microsoft.com/office/officeart/2009/3/layout/IncreasingArrowsProcess"/>
    <dgm:cxn modelId="{B36894F9-63AE-434F-B86E-97F07F893041}" type="presOf" srcId="{2BD3DF25-2532-4850-AF49-3084DC872D7A}" destId="{29F7FA93-21AB-4DC9-B409-0A7BEE13F8A2}" srcOrd="0" destOrd="0" presId="urn:microsoft.com/office/officeart/2009/3/layout/IncreasingArrowsProcess"/>
    <dgm:cxn modelId="{36693CFA-0A13-4B7F-ABAB-12672B7E1519}" srcId="{2595F476-A1EA-4878-89BF-4CA2DB264EB6}" destId="{BB29D2D2-2123-4840-82AD-39302CA98031}" srcOrd="3" destOrd="0" parTransId="{CDCACAF7-6AE3-4E61-A5A5-C16EAD5356C3}" sibTransId="{AC29EC57-BFAD-4449-A61D-BFA72E8AD81B}"/>
    <dgm:cxn modelId="{6F662BFF-8909-4BDD-BC64-EC47DE1C13C9}" type="presOf" srcId="{64BE9FBC-3C5E-4A51-8A5B-53E20A50A231}" destId="{5F6A1D35-18E2-415E-9EF4-877596A96A22}" srcOrd="0" destOrd="0" presId="urn:microsoft.com/office/officeart/2009/3/layout/IncreasingArrowsProcess"/>
    <dgm:cxn modelId="{08D2C2BA-F670-4CF4-8FA6-B0BE593E535D}" type="presParOf" srcId="{2CE545D9-276C-4022-8879-6980A7B1F388}" destId="{8C034491-E772-4064-BDFC-C6EDE92B01B8}" srcOrd="0" destOrd="0" presId="urn:microsoft.com/office/officeart/2009/3/layout/IncreasingArrowsProcess"/>
    <dgm:cxn modelId="{A511C968-DECD-4EFD-A1ED-9E08862E36B1}" type="presParOf" srcId="{2CE545D9-276C-4022-8879-6980A7B1F388}" destId="{3F22A8F2-524E-454E-ACDC-2653584A62DD}" srcOrd="1" destOrd="0" presId="urn:microsoft.com/office/officeart/2009/3/layout/IncreasingArrowsProcess"/>
    <dgm:cxn modelId="{BDF28A64-07DB-4529-9AB2-EAABD897F61F}" type="presParOf" srcId="{2CE545D9-276C-4022-8879-6980A7B1F388}" destId="{5F6A1D35-18E2-415E-9EF4-877596A96A22}" srcOrd="2" destOrd="0" presId="urn:microsoft.com/office/officeart/2009/3/layout/IncreasingArrowsProcess"/>
    <dgm:cxn modelId="{DC158717-7727-4E2B-95EE-8A483B0719E7}" type="presParOf" srcId="{2CE545D9-276C-4022-8879-6980A7B1F388}" destId="{353CAA6C-B50B-4DA9-9E0E-1ACDC605982D}" srcOrd="3" destOrd="0" presId="urn:microsoft.com/office/officeart/2009/3/layout/IncreasingArrowsProcess"/>
    <dgm:cxn modelId="{6762340D-ACD7-40CF-AC85-31AA50638DA7}" type="presParOf" srcId="{2CE545D9-276C-4022-8879-6980A7B1F388}" destId="{234B9F2B-D3AF-45B3-A0FA-2D38EECF0A80}" srcOrd="4" destOrd="0" presId="urn:microsoft.com/office/officeart/2009/3/layout/IncreasingArrowsProcess"/>
    <dgm:cxn modelId="{918BBD35-818B-435C-813C-7BA491D5373A}" type="presParOf" srcId="{2CE545D9-276C-4022-8879-6980A7B1F388}" destId="{29F7FA93-21AB-4DC9-B409-0A7BEE13F8A2}" srcOrd="5" destOrd="0" presId="urn:microsoft.com/office/officeart/2009/3/layout/IncreasingArrowsProcess"/>
    <dgm:cxn modelId="{7236AA2B-E54F-4515-AD85-7DFFF6DB8726}" type="presParOf" srcId="{2CE545D9-276C-4022-8879-6980A7B1F388}" destId="{1F9EC799-47A5-42EF-B68E-6837FF3628B4}" srcOrd="6" destOrd="0" presId="urn:microsoft.com/office/officeart/2009/3/layout/IncreasingArrowsProcess"/>
    <dgm:cxn modelId="{6DA5EEBC-7CEF-410F-8BEA-FA25118977E6}" type="presParOf" srcId="{2CE545D9-276C-4022-8879-6980A7B1F388}" destId="{9E9F69DB-49A5-45D1-89E4-C772F0F07539}" srcOrd="7" destOrd="0" presId="urn:microsoft.com/office/officeart/2009/3/layout/IncreasingArrowsProcess"/>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32" qsCatId="simple" csTypeId="urn:microsoft.com/office/officeart/2005/8/colors/accent1_2#32"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11"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33" qsCatId="simple" csTypeId="urn:microsoft.com/office/officeart/2005/8/colors/accent1_2#33"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$108.4M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16"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2595F476-A1EA-4878-89BF-4CA2DB264EB6}" type="doc">
      <dgm:prSet loTypeId="urn:microsoft.com/office/officeart/2009/3/layout/IncreasingArrowsProcess" loCatId="process" qsTypeId="urn:microsoft.com/office/officeart/2005/8/quickstyle/simple1#34" qsCatId="simple" csTypeId="urn:microsoft.com/office/officeart/2005/8/colors/accent1_2#34" csCatId="accent1" phldr="1"/>
      <dgm:spPr/>
      <dgm:t>
        <a:bodyPr/>
        <a:lstStyle/>
        <a:p>
          <a:endParaRPr lang="en-US"/>
        </a:p>
      </dgm:t>
    </dgm:pt>
    <dgm:pt modelId="{27F5E7B3-5C4F-4598-85D3-C31B004CCC45}">
      <dgm:prSet phldrT="[Text]" custT="1"/>
      <dgm:spPr/>
      <dgm:t>
        <a:bodyPr/>
        <a:lstStyle/>
        <a:p>
          <a:r>
            <a:rPr lang="en-US" sz="1100">
              <a:latin typeface="Franklin Gothic Book" panose="020B0503020102020204" pitchFamily="34" charset="0"/>
            </a:rPr>
            <a:t>Identify all project types elegible for federal funding</a:t>
          </a:r>
        </a:p>
      </dgm:t>
    </dgm:pt>
    <dgm:pt modelId="{184C6BB2-30EC-4753-8C27-27A0D7888FF2}" type="parTrans" cxnId="{5C7CAECE-65D0-49B1-8C9B-505A477B90EF}">
      <dgm:prSet/>
      <dgm:spPr/>
      <dgm:t>
        <a:bodyPr/>
        <a:lstStyle/>
        <a:p>
          <a:endParaRPr lang="en-US"/>
        </a:p>
      </dgm:t>
    </dgm:pt>
    <dgm:pt modelId="{231FD27C-6C24-4B39-994E-673FAACC94F1}" type="sibTrans" cxnId="{5C7CAECE-65D0-49B1-8C9B-505A477B90EF}">
      <dgm:prSet/>
      <dgm:spPr/>
      <dgm:t>
        <a:bodyPr/>
        <a:lstStyle/>
        <a:p>
          <a:endParaRPr lang="en-US"/>
        </a:p>
      </dgm:t>
    </dgm:pt>
    <dgm:pt modelId="{236A84B0-EA11-4C60-9077-1DC8EDA075C2}">
      <dgm:prSet phldrT="[Text]" custT="1"/>
      <dgm:spPr/>
      <dgm:t>
        <a:bodyPr/>
        <a:lstStyle/>
        <a:p>
          <a:r>
            <a:rPr lang="en-US" sz="2000" b="1" i="1" baseline="0">
              <a:solidFill>
                <a:srgbClr val="00B0F0"/>
              </a:solidFill>
              <a:latin typeface="Franklin Gothic Medium" panose="020B0603020102020204" pitchFamily="34" charset="0"/>
            </a:rPr>
            <a:t>80+</a:t>
          </a:r>
        </a:p>
        <a:p>
          <a:r>
            <a:rPr lang="en-US" sz="1600" b="1" i="1" baseline="0">
              <a:solidFill>
                <a:schemeClr val="accent4"/>
              </a:solidFill>
              <a:latin typeface="Franklin Gothic Book" panose="020B0503020102020204" pitchFamily="34" charset="0"/>
            </a:rPr>
            <a:t>Project types eligible for federal-aid for NWI to consider </a:t>
          </a:r>
        </a:p>
      </dgm:t>
    </dgm:pt>
    <dgm:pt modelId="{1DEACB73-99CD-4789-A8AD-A1FBAB92C69E}" type="parTrans" cxnId="{4D2ADB7C-3940-440C-AACE-BA62C5E8A41C}">
      <dgm:prSet/>
      <dgm:spPr/>
      <dgm:t>
        <a:bodyPr/>
        <a:lstStyle/>
        <a:p>
          <a:endParaRPr lang="en-US"/>
        </a:p>
      </dgm:t>
    </dgm:pt>
    <dgm:pt modelId="{A0EB5D96-C179-4DA7-8190-A61BC85E6E40}" type="sibTrans" cxnId="{4D2ADB7C-3940-440C-AACE-BA62C5E8A41C}">
      <dgm:prSet/>
      <dgm:spPr/>
      <dgm:t>
        <a:bodyPr/>
        <a:lstStyle/>
        <a:p>
          <a:endParaRPr lang="en-US"/>
        </a:p>
      </dgm:t>
    </dgm:pt>
    <dgm:pt modelId="{64BE9FBC-3C5E-4A51-8A5B-53E20A50A231}">
      <dgm:prSet phldrT="[Text]" custT="1"/>
      <dgm:spPr/>
      <dgm:t>
        <a:bodyPr/>
        <a:lstStyle/>
        <a:p>
          <a:r>
            <a:rPr lang="en-US" sz="1100">
              <a:latin typeface="Franklin Gothic Book" panose="020B0503020102020204" pitchFamily="34" charset="0"/>
            </a:rPr>
            <a:t>Categorized project types into investment programs</a:t>
          </a:r>
        </a:p>
      </dgm:t>
    </dgm:pt>
    <dgm:pt modelId="{041E44DF-123E-4BB8-8D73-FEA864F10273}" type="parTrans" cxnId="{C9BC1667-EB38-4B0E-8445-7F98FB8E965A}">
      <dgm:prSet/>
      <dgm:spPr/>
      <dgm:t>
        <a:bodyPr/>
        <a:lstStyle/>
        <a:p>
          <a:endParaRPr lang="en-US"/>
        </a:p>
      </dgm:t>
    </dgm:pt>
    <dgm:pt modelId="{C63E321D-467F-47E5-A42A-F36EA4D48C9B}" type="sibTrans" cxnId="{C9BC1667-EB38-4B0E-8445-7F98FB8E965A}">
      <dgm:prSet/>
      <dgm:spPr/>
      <dgm:t>
        <a:bodyPr/>
        <a:lstStyle/>
        <a:p>
          <a:endParaRPr lang="en-US"/>
        </a:p>
      </dgm:t>
    </dgm:pt>
    <dgm:pt modelId="{522EC2B1-C3E0-4772-AF44-B619AF7C9C94}">
      <dgm:prSet phldrT="[Text]" custT="1"/>
      <dgm:spPr/>
      <dgm:t>
        <a:bodyPr/>
        <a:lstStyle/>
        <a:p>
          <a:r>
            <a:rPr lang="en-US" sz="2000" b="1" i="1">
              <a:solidFill>
                <a:srgbClr val="00B0F0"/>
              </a:solidFill>
              <a:latin typeface="Franklin Gothic Medium" panose="020B0603020102020204" pitchFamily="34" charset="0"/>
            </a:rPr>
            <a:t>13</a:t>
          </a:r>
        </a:p>
      </dgm:t>
    </dgm:pt>
    <dgm:pt modelId="{7E2B258E-73AE-4DE5-8A55-43B9E47FC06B}" type="parTrans" cxnId="{7C36FFA4-6A1A-4F8F-A092-B9D92D7CE9A6}">
      <dgm:prSet/>
      <dgm:spPr/>
      <dgm:t>
        <a:bodyPr/>
        <a:lstStyle/>
        <a:p>
          <a:endParaRPr lang="en-US"/>
        </a:p>
      </dgm:t>
    </dgm:pt>
    <dgm:pt modelId="{3E9A3F1F-A97B-4E43-889D-F8A7440E10D3}" type="sibTrans" cxnId="{7C36FFA4-6A1A-4F8F-A092-B9D92D7CE9A6}">
      <dgm:prSet/>
      <dgm:spPr/>
      <dgm:t>
        <a:bodyPr/>
        <a:lstStyle/>
        <a:p>
          <a:endParaRPr lang="en-US"/>
        </a:p>
      </dgm:t>
    </dgm:pt>
    <dgm:pt modelId="{C2F23E32-E05C-4D2E-8FA5-64F0B7207686}">
      <dgm:prSet phldrT="[Text]" custT="1"/>
      <dgm:spPr/>
      <dgm:t>
        <a:bodyPr/>
        <a:lstStyle/>
        <a:p>
          <a:r>
            <a:rPr lang="en-US" sz="1100">
              <a:latin typeface="Franklin Gothic Book" panose="020B0503020102020204" pitchFamily="34" charset="0"/>
            </a:rPr>
            <a:t>Evaluated project types for thier impact on NWI 2050 Plan critical paths</a:t>
          </a:r>
        </a:p>
      </dgm:t>
    </dgm:pt>
    <dgm:pt modelId="{EA76A9C8-8B62-440C-AC7F-C6AF9C59307F}" type="parTrans" cxnId="{244B1BDF-13C0-43BF-8CFE-4F0C724CD6F5}">
      <dgm:prSet/>
      <dgm:spPr/>
      <dgm:t>
        <a:bodyPr/>
        <a:lstStyle/>
        <a:p>
          <a:endParaRPr lang="en-US"/>
        </a:p>
      </dgm:t>
    </dgm:pt>
    <dgm:pt modelId="{AC022713-5F74-452A-8B48-973003A7FBD8}" type="sibTrans" cxnId="{244B1BDF-13C0-43BF-8CFE-4F0C724CD6F5}">
      <dgm:prSet/>
      <dgm:spPr/>
      <dgm:t>
        <a:bodyPr/>
        <a:lstStyle/>
        <a:p>
          <a:endParaRPr lang="en-US"/>
        </a:p>
      </dgm:t>
    </dgm:pt>
    <dgm:pt modelId="{BB29D2D2-2123-4840-82AD-39302CA98031}">
      <dgm:prSet custT="1"/>
      <dgm:spPr/>
      <dgm:t>
        <a:bodyPr/>
        <a:lstStyle/>
        <a:p>
          <a:r>
            <a:rPr lang="en-US" sz="1100">
              <a:latin typeface="Franklin Gothic Book" panose="020B0503020102020204" pitchFamily="34" charset="0"/>
            </a:rPr>
            <a:t>Assign a scoring tier and then set a target amount of eligible funds</a:t>
          </a:r>
        </a:p>
      </dgm:t>
    </dgm:pt>
    <dgm:pt modelId="{CDCACAF7-6AE3-4E61-A5A5-C16EAD5356C3}" type="parTrans" cxnId="{36693CFA-0A13-4B7F-ABAB-12672B7E1519}">
      <dgm:prSet/>
      <dgm:spPr/>
      <dgm:t>
        <a:bodyPr/>
        <a:lstStyle/>
        <a:p>
          <a:endParaRPr lang="en-US"/>
        </a:p>
      </dgm:t>
    </dgm:pt>
    <dgm:pt modelId="{AC29EC57-BFAD-4449-A61D-BFA72E8AD81B}" type="sibTrans" cxnId="{36693CFA-0A13-4B7F-ABAB-12672B7E1519}">
      <dgm:prSet/>
      <dgm:spPr/>
      <dgm:t>
        <a:bodyPr/>
        <a:lstStyle/>
        <a:p>
          <a:endParaRPr lang="en-US"/>
        </a:p>
      </dgm:t>
    </dgm:pt>
    <dgm:pt modelId="{85FC3AC0-93DF-48E7-8B4B-1DA7C5AAE278}">
      <dgm:prSet phldrT="[Text]" custT="1"/>
      <dgm:spPr/>
      <dgm:t>
        <a:bodyPr/>
        <a:lstStyle/>
        <a:p>
          <a:r>
            <a:rPr lang="en-US" sz="1600" b="1" i="1" baseline="0">
              <a:solidFill>
                <a:schemeClr val="accent4"/>
              </a:solidFill>
              <a:latin typeface="Franklin Gothic Book" panose="020B0503020102020204" pitchFamily="34" charset="0"/>
            </a:rPr>
            <a:t>Investment programs to review projects within</a:t>
          </a:r>
        </a:p>
      </dgm:t>
    </dgm:pt>
    <dgm:pt modelId="{366BE45E-AC6B-46A2-9C7A-E7E9D94BFB4C}" type="parTrans" cxnId="{A5C8B9D1-1C82-474C-9EA5-8AE18D7DF26C}">
      <dgm:prSet/>
      <dgm:spPr/>
      <dgm:t>
        <a:bodyPr/>
        <a:lstStyle/>
        <a:p>
          <a:endParaRPr lang="en-US"/>
        </a:p>
      </dgm:t>
    </dgm:pt>
    <dgm:pt modelId="{E2B4F7B9-CE5E-4CF8-B763-C485F15422C6}" type="sibTrans" cxnId="{A5C8B9D1-1C82-474C-9EA5-8AE18D7DF26C}">
      <dgm:prSet/>
      <dgm:spPr/>
      <dgm:t>
        <a:bodyPr/>
        <a:lstStyle/>
        <a:p>
          <a:endParaRPr lang="en-US"/>
        </a:p>
      </dgm:t>
    </dgm:pt>
    <dgm:pt modelId="{108B7BB4-1C58-4350-A1CA-3EDBEEC2CC2D}">
      <dgm:prSet phldrT="[Text]" custT="1"/>
      <dgm:spPr/>
      <dgm:t>
        <a:bodyPr/>
        <a:lstStyle/>
        <a:p>
          <a:r>
            <a:rPr lang="en-US" sz="1600">
              <a:solidFill>
                <a:schemeClr val="accent4"/>
              </a:solidFill>
              <a:latin typeface="Franklin Gothic Medium" panose="020B0603020102020204" pitchFamily="34" charset="0"/>
            </a:rPr>
            <a:t>Tier 1    $$</a:t>
          </a:r>
        </a:p>
      </dgm:t>
    </dgm:pt>
    <dgm:pt modelId="{65E48980-9FC0-4653-A817-DC4234DAF50D}" type="parTrans" cxnId="{D687926D-85EB-4BE4-81F8-1ACB4713EE02}">
      <dgm:prSet/>
      <dgm:spPr/>
      <dgm:t>
        <a:bodyPr/>
        <a:lstStyle/>
        <a:p>
          <a:endParaRPr lang="en-US"/>
        </a:p>
      </dgm:t>
    </dgm:pt>
    <dgm:pt modelId="{E1FA28F5-5A67-4E3D-9AFC-2B7816A9F679}" type="sibTrans" cxnId="{D687926D-85EB-4BE4-81F8-1ACB4713EE02}">
      <dgm:prSet/>
      <dgm:spPr/>
      <dgm:t>
        <a:bodyPr/>
        <a:lstStyle/>
        <a:p>
          <a:endParaRPr lang="en-US"/>
        </a:p>
      </dgm:t>
    </dgm:pt>
    <dgm:pt modelId="{D5FBC6FB-C1B9-46BA-8021-CE90E6A97222}">
      <dgm:prSet phldrT="[Text]" custT="1"/>
      <dgm:spPr/>
      <dgm:t>
        <a:bodyPr/>
        <a:lstStyle/>
        <a:p>
          <a:r>
            <a:rPr lang="en-US" sz="1600">
              <a:solidFill>
                <a:srgbClr val="FFC000"/>
              </a:solidFill>
              <a:latin typeface="Franklin Gothic Medium" panose="020B0603020102020204" pitchFamily="34" charset="0"/>
            </a:rPr>
            <a:t>    Tier 2    $</a:t>
          </a:r>
        </a:p>
      </dgm:t>
    </dgm:pt>
    <dgm:pt modelId="{B3E8EEF7-ECBF-4B90-800F-179B33AF4E7C}" type="parTrans" cxnId="{9B311B84-7C3F-47A6-ABDE-83084260BC13}">
      <dgm:prSet/>
      <dgm:spPr/>
      <dgm:t>
        <a:bodyPr/>
        <a:lstStyle/>
        <a:p>
          <a:endParaRPr lang="en-US"/>
        </a:p>
      </dgm:t>
    </dgm:pt>
    <dgm:pt modelId="{61DBF175-9DA3-4183-9014-FF44D7DA1C7C}" type="sibTrans" cxnId="{9B311B84-7C3F-47A6-ABDE-83084260BC13}">
      <dgm:prSet/>
      <dgm:spPr/>
      <dgm:t>
        <a:bodyPr/>
        <a:lstStyle/>
        <a:p>
          <a:endParaRPr lang="en-US"/>
        </a:p>
      </dgm:t>
    </dgm:pt>
    <dgm:pt modelId="{9E1ED3B6-44D9-4614-85B5-D9147D7E387A}">
      <dgm:prSet custT="1"/>
      <dgm:spPr/>
      <dgm:t>
        <a:bodyPr/>
        <a:lstStyle/>
        <a:p>
          <a:r>
            <a:rPr lang="en-US" sz="1600">
              <a:solidFill>
                <a:srgbClr val="FF3399"/>
              </a:solidFill>
              <a:latin typeface="Franklin Gothic Medium" panose="020B0603020102020204" pitchFamily="34" charset="0"/>
            </a:rPr>
            <a:t>        Tier 3    ?</a:t>
          </a:r>
        </a:p>
      </dgm:t>
    </dgm:pt>
    <dgm:pt modelId="{85B5341E-F9C9-4E42-AC04-47FEEFF5ECF4}" type="parTrans" cxnId="{A3518718-F554-48C1-B292-E8ACDDE942B5}">
      <dgm:prSet/>
      <dgm:spPr/>
      <dgm:t>
        <a:bodyPr/>
        <a:lstStyle/>
        <a:p>
          <a:endParaRPr lang="en-US"/>
        </a:p>
      </dgm:t>
    </dgm:pt>
    <dgm:pt modelId="{45A9FAFC-11A6-498E-B8A5-AF4ECB7BBCD5}" type="sibTrans" cxnId="{A3518718-F554-48C1-B292-E8ACDDE942B5}">
      <dgm:prSet/>
      <dgm:spPr/>
      <dgm:t>
        <a:bodyPr/>
        <a:lstStyle/>
        <a:p>
          <a:endParaRPr lang="en-US"/>
        </a:p>
      </dgm:t>
    </dgm:pt>
    <dgm:pt modelId="{2BD3DF25-2532-4850-AF49-3084DC872D7A}">
      <dgm:prSet phldrT="[Text]" custT="1"/>
      <dgm:spPr/>
      <dgm:t>
        <a:bodyPr/>
        <a:lstStyle/>
        <a:p>
          <a:r>
            <a:rPr lang="en-US" sz="1600" b="1" i="1">
              <a:solidFill>
                <a:schemeClr val="accent4"/>
              </a:solidFill>
              <a:latin typeface="Franklin Gothic Book" panose="020B0503020102020204" pitchFamily="34" charset="0"/>
            </a:rPr>
            <a:t>High impact?</a:t>
          </a:r>
        </a:p>
      </dgm:t>
    </dgm:pt>
    <dgm:pt modelId="{7E6A25D2-732E-4546-A736-2FCC70E4B552}" type="parTrans" cxnId="{F5F7AA00-1CC7-4CD8-A3A8-AF63A36B6547}">
      <dgm:prSet/>
      <dgm:spPr/>
      <dgm:t>
        <a:bodyPr/>
        <a:lstStyle/>
        <a:p>
          <a:endParaRPr lang="en-US"/>
        </a:p>
      </dgm:t>
    </dgm:pt>
    <dgm:pt modelId="{6923B63A-FCEB-40D3-AAA2-D95E59EEA05D}" type="sibTrans" cxnId="{F5F7AA00-1CC7-4CD8-A3A8-AF63A36B6547}">
      <dgm:prSet/>
      <dgm:spPr/>
      <dgm:t>
        <a:bodyPr/>
        <a:lstStyle/>
        <a:p>
          <a:endParaRPr lang="en-US"/>
        </a:p>
      </dgm:t>
    </dgm:pt>
    <dgm:pt modelId="{C2D85C07-C56A-447E-B6CE-EA666E4A79DB}">
      <dgm:prSet phldrT="[Text]" custT="1"/>
      <dgm:spPr/>
      <dgm:t>
        <a:bodyPr/>
        <a:lstStyle/>
        <a:p>
          <a:r>
            <a:rPr lang="en-US" sz="1600" b="1" i="1">
              <a:solidFill>
                <a:srgbClr val="FFC000"/>
              </a:solidFill>
              <a:latin typeface="Franklin Gothic Book" panose="020B0503020102020204" pitchFamily="34" charset="0"/>
            </a:rPr>
            <a:t>   Medium impact?</a:t>
          </a:r>
        </a:p>
      </dgm:t>
    </dgm:pt>
    <dgm:pt modelId="{381DF058-504A-4CB4-8757-84C3D53AC347}" type="parTrans" cxnId="{B7E1D47F-3FF6-498C-B7C8-8FB2A6A3815E}">
      <dgm:prSet/>
      <dgm:spPr/>
      <dgm:t>
        <a:bodyPr/>
        <a:lstStyle/>
        <a:p>
          <a:endParaRPr lang="en-US"/>
        </a:p>
      </dgm:t>
    </dgm:pt>
    <dgm:pt modelId="{3D1AE882-B0DA-4B97-94E1-34FF5CF1A4F7}" type="sibTrans" cxnId="{B7E1D47F-3FF6-498C-B7C8-8FB2A6A3815E}">
      <dgm:prSet/>
      <dgm:spPr/>
      <dgm:t>
        <a:bodyPr/>
        <a:lstStyle/>
        <a:p>
          <a:endParaRPr lang="en-US"/>
        </a:p>
      </dgm:t>
    </dgm:pt>
    <dgm:pt modelId="{F95CADD1-DC75-4B05-BFC1-6657BAEE632A}">
      <dgm:prSet phldrT="[Text]" custT="1"/>
      <dgm:spPr/>
      <dgm:t>
        <a:bodyPr/>
        <a:lstStyle/>
        <a:p>
          <a:r>
            <a:rPr lang="en-US" sz="1600" b="1" i="1">
              <a:solidFill>
                <a:srgbClr val="FF3399"/>
              </a:solidFill>
              <a:latin typeface="Franklin Gothic Book" panose="020B0503020102020204" pitchFamily="34" charset="0"/>
            </a:rPr>
            <a:t>    Low impact?</a:t>
          </a:r>
        </a:p>
      </dgm:t>
    </dgm:pt>
    <dgm:pt modelId="{9E98CE33-FED0-43ED-BCBE-72A0D1B0045B}" type="parTrans" cxnId="{6E1BB3E4-1B91-4822-8B7E-F9475FC373C4}">
      <dgm:prSet/>
      <dgm:spPr/>
      <dgm:t>
        <a:bodyPr/>
        <a:lstStyle/>
        <a:p>
          <a:endParaRPr lang="en-US"/>
        </a:p>
      </dgm:t>
    </dgm:pt>
    <dgm:pt modelId="{7D295801-FE00-47F2-82BF-B96003787D77}" type="sibTrans" cxnId="{6E1BB3E4-1B91-4822-8B7E-F9475FC373C4}">
      <dgm:prSet/>
      <dgm:spPr/>
      <dgm:t>
        <a:bodyPr/>
        <a:lstStyle/>
        <a:p>
          <a:endParaRPr lang="en-US"/>
        </a:p>
      </dgm:t>
    </dgm:pt>
    <dgm:pt modelId="{2CE545D9-276C-4022-8879-6980A7B1F388}" type="pres">
      <dgm:prSet presAssocID="{2595F476-A1EA-4878-89BF-4CA2DB264EB6}" presName="Name0" presStyleCnt="0">
        <dgm:presLayoutVars>
          <dgm:chMax val="5"/>
          <dgm:chPref val="5"/>
          <dgm:dir/>
          <dgm:animLvl val="lvl"/>
        </dgm:presLayoutVars>
      </dgm:prSet>
      <dgm:spPr/>
    </dgm:pt>
    <dgm:pt modelId="{8C034491-E772-4064-BDFC-C6EDE92B01B8}" type="pres">
      <dgm:prSet presAssocID="{27F5E7B3-5C4F-4598-85D3-C31B004CCC45}" presName="parentText1" presStyleLbl="node1" presStyleIdx="0" presStyleCnt="4" custScaleX="106851" custLinFactNeighborX="-194" custLinFactNeighborY="3989">
        <dgm:presLayoutVars>
          <dgm:chMax/>
          <dgm:chPref val="3"/>
          <dgm:bulletEnabled val="1"/>
        </dgm:presLayoutVars>
      </dgm:prSet>
      <dgm:spPr/>
    </dgm:pt>
    <dgm:pt modelId="{3F22A8F2-524E-454E-ACDC-2653584A62DD}" type="pres">
      <dgm:prSet presAssocID="{27F5E7B3-5C4F-4598-85D3-C31B004CCC45}" presName="childText1" presStyleLbl="solidAlignAcc1" presStyleIdx="0" presStyleCnt="4" custScaleX="99493" custScaleY="98828" custLinFactNeighborX="-15116" custLinFactNeighborY="-1438">
        <dgm:presLayoutVars>
          <dgm:chMax val="0"/>
          <dgm:chPref val="0"/>
          <dgm:bulletEnabled val="1"/>
        </dgm:presLayoutVars>
      </dgm:prSet>
      <dgm:spPr/>
    </dgm:pt>
    <dgm:pt modelId="{5F6A1D35-18E2-415E-9EF4-877596A96A22}" type="pres">
      <dgm:prSet presAssocID="{64BE9FBC-3C5E-4A51-8A5B-53E20A50A231}" presName="parentText2" presStyleLbl="node1" presStyleIdx="1" presStyleCnt="4" custScaleX="108902">
        <dgm:presLayoutVars>
          <dgm:chMax/>
          <dgm:chPref val="3"/>
          <dgm:bulletEnabled val="1"/>
        </dgm:presLayoutVars>
      </dgm:prSet>
      <dgm:spPr/>
    </dgm:pt>
    <dgm:pt modelId="{353CAA6C-B50B-4DA9-9E0E-1ACDC605982D}" type="pres">
      <dgm:prSet presAssocID="{64BE9FBC-3C5E-4A51-8A5B-53E20A50A231}" presName="childText2" presStyleLbl="solidAlignAcc1" presStyleIdx="1" presStyleCnt="4" custScaleX="104878" custScaleY="92903" custLinFactNeighborX="-13613" custLinFactNeighborY="-6412">
        <dgm:presLayoutVars>
          <dgm:chMax val="0"/>
          <dgm:chPref val="0"/>
          <dgm:bulletEnabled val="1"/>
        </dgm:presLayoutVars>
      </dgm:prSet>
      <dgm:spPr/>
    </dgm:pt>
    <dgm:pt modelId="{234B9F2B-D3AF-45B3-A0FA-2D38EECF0A80}" type="pres">
      <dgm:prSet presAssocID="{C2F23E32-E05C-4D2E-8FA5-64F0B7207686}" presName="parentText3" presStyleLbl="node1" presStyleIdx="2" presStyleCnt="4" custScaleX="113059">
        <dgm:presLayoutVars>
          <dgm:chMax/>
          <dgm:chPref val="3"/>
          <dgm:bulletEnabled val="1"/>
        </dgm:presLayoutVars>
      </dgm:prSet>
      <dgm:spPr/>
    </dgm:pt>
    <dgm:pt modelId="{29F7FA93-21AB-4DC9-B409-0A7BEE13F8A2}" type="pres">
      <dgm:prSet presAssocID="{C2F23E32-E05C-4D2E-8FA5-64F0B7207686}" presName="childText3" presStyleLbl="solidAlignAcc1" presStyleIdx="2" presStyleCnt="4" custScaleX="105325" custScaleY="84548" custLinFactNeighborX="-11953" custLinFactNeighborY="-13304">
        <dgm:presLayoutVars>
          <dgm:chMax val="0"/>
          <dgm:chPref val="0"/>
          <dgm:bulletEnabled val="1"/>
        </dgm:presLayoutVars>
      </dgm:prSet>
      <dgm:spPr/>
    </dgm:pt>
    <dgm:pt modelId="{1F9EC799-47A5-42EF-B68E-6837FF3628B4}" type="pres">
      <dgm:prSet presAssocID="{BB29D2D2-2123-4840-82AD-39302CA98031}" presName="parentText4" presStyleLbl="node1" presStyleIdx="3" presStyleCnt="4" custScaleX="119809" custScaleY="119770" custLinFactNeighborX="3007">
        <dgm:presLayoutVars>
          <dgm:chMax/>
          <dgm:chPref val="3"/>
          <dgm:bulletEnabled val="1"/>
        </dgm:presLayoutVars>
      </dgm:prSet>
      <dgm:spPr/>
    </dgm:pt>
    <dgm:pt modelId="{9E9F69DB-49A5-45D1-89E4-C772F0F07539}" type="pres">
      <dgm:prSet presAssocID="{BB29D2D2-2123-4840-82AD-39302CA98031}" presName="childText4" presStyleLbl="solidAlignAcc1" presStyleIdx="3" presStyleCnt="4" custScaleX="99334" custScaleY="73614" custLinFactNeighborX="-8901" custLinFactNeighborY="-15211">
        <dgm:presLayoutVars>
          <dgm:chMax val="0"/>
          <dgm:chPref val="0"/>
          <dgm:bulletEnabled val="1"/>
        </dgm:presLayoutVars>
      </dgm:prSet>
      <dgm:spPr/>
    </dgm:pt>
  </dgm:ptLst>
  <dgm:cxnLst>
    <dgm:cxn modelId="{F5F7AA00-1CC7-4CD8-A3A8-AF63A36B6547}" srcId="{C2F23E32-E05C-4D2E-8FA5-64F0B7207686}" destId="{2BD3DF25-2532-4850-AF49-3084DC872D7A}" srcOrd="0" destOrd="0" parTransId="{7E6A25D2-732E-4546-A736-2FCC70E4B552}" sibTransId="{6923B63A-FCEB-40D3-AAA2-D95E59EEA05D}"/>
    <dgm:cxn modelId="{A3518718-F554-48C1-B292-E8ACDDE942B5}" srcId="{BB29D2D2-2123-4840-82AD-39302CA98031}" destId="{9E1ED3B6-44D9-4614-85B5-D9147D7E387A}" srcOrd="2" destOrd="0" parTransId="{85B5341E-F9C9-4E42-AC04-47FEEFF5ECF4}" sibTransId="{45A9FAFC-11A6-498E-B8A5-AF4ECB7BBCD5}"/>
    <dgm:cxn modelId="{E3708726-0474-4F22-BD80-C745D18148D2}" type="presOf" srcId="{85FC3AC0-93DF-48E7-8B4B-1DA7C5AAE278}" destId="{353CAA6C-B50B-4DA9-9E0E-1ACDC605982D}" srcOrd="0" destOrd="1" presId="urn:microsoft.com/office/officeart/2009/3/layout/IncreasingArrowsProcess"/>
    <dgm:cxn modelId="{8CD43D2D-2735-49FB-BDB4-502079FEFBB7}" type="presOf" srcId="{522EC2B1-C3E0-4772-AF44-B619AF7C9C94}" destId="{353CAA6C-B50B-4DA9-9E0E-1ACDC605982D}" srcOrd="0" destOrd="0" presId="urn:microsoft.com/office/officeart/2009/3/layout/IncreasingArrowsProcess"/>
    <dgm:cxn modelId="{783D4136-CECD-4C14-A001-1ACABA507166}" type="presOf" srcId="{108B7BB4-1C58-4350-A1CA-3EDBEEC2CC2D}" destId="{9E9F69DB-49A5-45D1-89E4-C772F0F07539}" srcOrd="0" destOrd="0" presId="urn:microsoft.com/office/officeart/2009/3/layout/IncreasingArrowsProcess"/>
    <dgm:cxn modelId="{B21B3C3C-5DAD-4083-984D-A7F1CB17BDA8}" type="presOf" srcId="{C2D85C07-C56A-447E-B6CE-EA666E4A79DB}" destId="{29F7FA93-21AB-4DC9-B409-0A7BEE13F8A2}" srcOrd="0" destOrd="1" presId="urn:microsoft.com/office/officeart/2009/3/layout/IncreasingArrowsProcess"/>
    <dgm:cxn modelId="{49A26A5B-02A2-4B28-8336-6832FBF0AF10}" type="presOf" srcId="{236A84B0-EA11-4C60-9077-1DC8EDA075C2}" destId="{3F22A8F2-524E-454E-ACDC-2653584A62DD}" srcOrd="0" destOrd="0" presId="urn:microsoft.com/office/officeart/2009/3/layout/IncreasingArrowsProcess"/>
    <dgm:cxn modelId="{C9BC1667-EB38-4B0E-8445-7F98FB8E965A}" srcId="{2595F476-A1EA-4878-89BF-4CA2DB264EB6}" destId="{64BE9FBC-3C5E-4A51-8A5B-53E20A50A231}" srcOrd="1" destOrd="0" parTransId="{041E44DF-123E-4BB8-8D73-FEA864F10273}" sibTransId="{C63E321D-467F-47E5-A42A-F36EA4D48C9B}"/>
    <dgm:cxn modelId="{DB8A784D-50B3-4596-9829-547836DA78CA}" type="presOf" srcId="{D5FBC6FB-C1B9-46BA-8021-CE90E6A97222}" destId="{9E9F69DB-49A5-45D1-89E4-C772F0F07539}" srcOrd="0" destOrd="1" presId="urn:microsoft.com/office/officeart/2009/3/layout/IncreasingArrowsProcess"/>
    <dgm:cxn modelId="{D687926D-85EB-4BE4-81F8-1ACB4713EE02}" srcId="{BB29D2D2-2123-4840-82AD-39302CA98031}" destId="{108B7BB4-1C58-4350-A1CA-3EDBEEC2CC2D}" srcOrd="0" destOrd="0" parTransId="{65E48980-9FC0-4653-A817-DC4234DAF50D}" sibTransId="{E1FA28F5-5A67-4E3D-9AFC-2B7816A9F679}"/>
    <dgm:cxn modelId="{35E13379-7CEB-4543-8937-2561BB50A674}" type="presOf" srcId="{27F5E7B3-5C4F-4598-85D3-C31B004CCC45}" destId="{8C034491-E772-4064-BDFC-C6EDE92B01B8}" srcOrd="0" destOrd="0" presId="urn:microsoft.com/office/officeart/2009/3/layout/IncreasingArrowsProcess"/>
    <dgm:cxn modelId="{4D2ADB7C-3940-440C-AACE-BA62C5E8A41C}" srcId="{27F5E7B3-5C4F-4598-85D3-C31B004CCC45}" destId="{236A84B0-EA11-4C60-9077-1DC8EDA075C2}" srcOrd="0" destOrd="0" parTransId="{1DEACB73-99CD-4789-A8AD-A1FBAB92C69E}" sibTransId="{A0EB5D96-C179-4DA7-8190-A61BC85E6E40}"/>
    <dgm:cxn modelId="{B7E1D47F-3FF6-498C-B7C8-8FB2A6A3815E}" srcId="{C2F23E32-E05C-4D2E-8FA5-64F0B7207686}" destId="{C2D85C07-C56A-447E-B6CE-EA666E4A79DB}" srcOrd="1" destOrd="0" parTransId="{381DF058-504A-4CB4-8757-84C3D53AC347}" sibTransId="{3D1AE882-B0DA-4B97-94E1-34FF5CF1A4F7}"/>
    <dgm:cxn modelId="{9B311B84-7C3F-47A6-ABDE-83084260BC13}" srcId="{BB29D2D2-2123-4840-82AD-39302CA98031}" destId="{D5FBC6FB-C1B9-46BA-8021-CE90E6A97222}" srcOrd="1" destOrd="0" parTransId="{B3E8EEF7-ECBF-4B90-800F-179B33AF4E7C}" sibTransId="{61DBF175-9DA3-4183-9014-FF44D7DA1C7C}"/>
    <dgm:cxn modelId="{B872AD8D-FCF4-4E0A-A271-2AC55E5C92A1}" type="presOf" srcId="{C2F23E32-E05C-4D2E-8FA5-64F0B7207686}" destId="{234B9F2B-D3AF-45B3-A0FA-2D38EECF0A80}" srcOrd="0" destOrd="0" presId="urn:microsoft.com/office/officeart/2009/3/layout/IncreasingArrowsProcess"/>
    <dgm:cxn modelId="{83AACD98-F746-4C6C-B72A-FF126D167E62}" type="presOf" srcId="{BB29D2D2-2123-4840-82AD-39302CA98031}" destId="{1F9EC799-47A5-42EF-B68E-6837FF3628B4}" srcOrd="0" destOrd="0" presId="urn:microsoft.com/office/officeart/2009/3/layout/IncreasingArrowsProcess"/>
    <dgm:cxn modelId="{FC0782A4-F104-4410-988A-D46CCD1D1162}" type="presOf" srcId="{F95CADD1-DC75-4B05-BFC1-6657BAEE632A}" destId="{29F7FA93-21AB-4DC9-B409-0A7BEE13F8A2}" srcOrd="0" destOrd="2" presId="urn:microsoft.com/office/officeart/2009/3/layout/IncreasingArrowsProcess"/>
    <dgm:cxn modelId="{7C36FFA4-6A1A-4F8F-A092-B9D92D7CE9A6}" srcId="{64BE9FBC-3C5E-4A51-8A5B-53E20A50A231}" destId="{522EC2B1-C3E0-4772-AF44-B619AF7C9C94}" srcOrd="0" destOrd="0" parTransId="{7E2B258E-73AE-4DE5-8A55-43B9E47FC06B}" sibTransId="{3E9A3F1F-A97B-4E43-889D-F8A7440E10D3}"/>
    <dgm:cxn modelId="{D43DB4A9-7808-4F9A-8792-DB31EEC0F1F9}" type="presOf" srcId="{9E1ED3B6-44D9-4614-85B5-D9147D7E387A}" destId="{9E9F69DB-49A5-45D1-89E4-C772F0F07539}" srcOrd="0" destOrd="2" presId="urn:microsoft.com/office/officeart/2009/3/layout/IncreasingArrowsProcess"/>
    <dgm:cxn modelId="{5C7CAECE-65D0-49B1-8C9B-505A477B90EF}" srcId="{2595F476-A1EA-4878-89BF-4CA2DB264EB6}" destId="{27F5E7B3-5C4F-4598-85D3-C31B004CCC45}" srcOrd="0" destOrd="0" parTransId="{184C6BB2-30EC-4753-8C27-27A0D7888FF2}" sibTransId="{231FD27C-6C24-4B39-994E-673FAACC94F1}"/>
    <dgm:cxn modelId="{A5C8B9D1-1C82-474C-9EA5-8AE18D7DF26C}" srcId="{64BE9FBC-3C5E-4A51-8A5B-53E20A50A231}" destId="{85FC3AC0-93DF-48E7-8B4B-1DA7C5AAE278}" srcOrd="1" destOrd="0" parTransId="{366BE45E-AC6B-46A2-9C7A-E7E9D94BFB4C}" sibTransId="{E2B4F7B9-CE5E-4CF8-B763-C485F15422C6}"/>
    <dgm:cxn modelId="{244B1BDF-13C0-43BF-8CFE-4F0C724CD6F5}" srcId="{2595F476-A1EA-4878-89BF-4CA2DB264EB6}" destId="{C2F23E32-E05C-4D2E-8FA5-64F0B7207686}" srcOrd="2" destOrd="0" parTransId="{EA76A9C8-8B62-440C-AC7F-C6AF9C59307F}" sibTransId="{AC022713-5F74-452A-8B48-973003A7FBD8}"/>
    <dgm:cxn modelId="{6E1BB3E4-1B91-4822-8B7E-F9475FC373C4}" srcId="{C2F23E32-E05C-4D2E-8FA5-64F0B7207686}" destId="{F95CADD1-DC75-4B05-BFC1-6657BAEE632A}" srcOrd="2" destOrd="0" parTransId="{9E98CE33-FED0-43ED-BCBE-72A0D1B0045B}" sibTransId="{7D295801-FE00-47F2-82BF-B96003787D77}"/>
    <dgm:cxn modelId="{0CF720F4-970D-4A4B-B973-F5478AEC7516}" type="presOf" srcId="{2595F476-A1EA-4878-89BF-4CA2DB264EB6}" destId="{2CE545D9-276C-4022-8879-6980A7B1F388}" srcOrd="0" destOrd="0" presId="urn:microsoft.com/office/officeart/2009/3/layout/IncreasingArrowsProcess"/>
    <dgm:cxn modelId="{B36894F9-63AE-434F-B86E-97F07F893041}" type="presOf" srcId="{2BD3DF25-2532-4850-AF49-3084DC872D7A}" destId="{29F7FA93-21AB-4DC9-B409-0A7BEE13F8A2}" srcOrd="0" destOrd="0" presId="urn:microsoft.com/office/officeart/2009/3/layout/IncreasingArrowsProcess"/>
    <dgm:cxn modelId="{36693CFA-0A13-4B7F-ABAB-12672B7E1519}" srcId="{2595F476-A1EA-4878-89BF-4CA2DB264EB6}" destId="{BB29D2D2-2123-4840-82AD-39302CA98031}" srcOrd="3" destOrd="0" parTransId="{CDCACAF7-6AE3-4E61-A5A5-C16EAD5356C3}" sibTransId="{AC29EC57-BFAD-4449-A61D-BFA72E8AD81B}"/>
    <dgm:cxn modelId="{6F662BFF-8909-4BDD-BC64-EC47DE1C13C9}" type="presOf" srcId="{64BE9FBC-3C5E-4A51-8A5B-53E20A50A231}" destId="{5F6A1D35-18E2-415E-9EF4-877596A96A22}" srcOrd="0" destOrd="0" presId="urn:microsoft.com/office/officeart/2009/3/layout/IncreasingArrowsProcess"/>
    <dgm:cxn modelId="{08D2C2BA-F670-4CF4-8FA6-B0BE593E535D}" type="presParOf" srcId="{2CE545D9-276C-4022-8879-6980A7B1F388}" destId="{8C034491-E772-4064-BDFC-C6EDE92B01B8}" srcOrd="0" destOrd="0" presId="urn:microsoft.com/office/officeart/2009/3/layout/IncreasingArrowsProcess"/>
    <dgm:cxn modelId="{A511C968-DECD-4EFD-A1ED-9E08862E36B1}" type="presParOf" srcId="{2CE545D9-276C-4022-8879-6980A7B1F388}" destId="{3F22A8F2-524E-454E-ACDC-2653584A62DD}" srcOrd="1" destOrd="0" presId="urn:microsoft.com/office/officeart/2009/3/layout/IncreasingArrowsProcess"/>
    <dgm:cxn modelId="{BDF28A64-07DB-4529-9AB2-EAABD897F61F}" type="presParOf" srcId="{2CE545D9-276C-4022-8879-6980A7B1F388}" destId="{5F6A1D35-18E2-415E-9EF4-877596A96A22}" srcOrd="2" destOrd="0" presId="urn:microsoft.com/office/officeart/2009/3/layout/IncreasingArrowsProcess"/>
    <dgm:cxn modelId="{DC158717-7727-4E2B-95EE-8A483B0719E7}" type="presParOf" srcId="{2CE545D9-276C-4022-8879-6980A7B1F388}" destId="{353CAA6C-B50B-4DA9-9E0E-1ACDC605982D}" srcOrd="3" destOrd="0" presId="urn:microsoft.com/office/officeart/2009/3/layout/IncreasingArrowsProcess"/>
    <dgm:cxn modelId="{6762340D-ACD7-40CF-AC85-31AA50638DA7}" type="presParOf" srcId="{2CE545D9-276C-4022-8879-6980A7B1F388}" destId="{234B9F2B-D3AF-45B3-A0FA-2D38EECF0A80}" srcOrd="4" destOrd="0" presId="urn:microsoft.com/office/officeart/2009/3/layout/IncreasingArrowsProcess"/>
    <dgm:cxn modelId="{918BBD35-818B-435C-813C-7BA491D5373A}" type="presParOf" srcId="{2CE545D9-276C-4022-8879-6980A7B1F388}" destId="{29F7FA93-21AB-4DC9-B409-0A7BEE13F8A2}" srcOrd="5" destOrd="0" presId="urn:microsoft.com/office/officeart/2009/3/layout/IncreasingArrowsProcess"/>
    <dgm:cxn modelId="{7236AA2B-E54F-4515-AD85-7DFFF6DB8726}" type="presParOf" srcId="{2CE545D9-276C-4022-8879-6980A7B1F388}" destId="{1F9EC799-47A5-42EF-B68E-6837FF3628B4}" srcOrd="6" destOrd="0" presId="urn:microsoft.com/office/officeart/2009/3/layout/IncreasingArrowsProcess"/>
    <dgm:cxn modelId="{6DA5EEBC-7CEF-410F-8BEA-FA25118977E6}" type="presParOf" srcId="{2CE545D9-276C-4022-8879-6980A7B1F388}" destId="{9E9F69DB-49A5-45D1-89E4-C772F0F07539}" srcOrd="7" destOrd="0" presId="urn:microsoft.com/office/officeart/2009/3/layout/IncreasingArrowsProcess"/>
  </dgm:cxnLst>
  <dgm:bg/>
  <dgm:whole/>
  <dgm:extLst>
    <a:ext uri="http://schemas.microsoft.com/office/drawing/2008/diagram">
      <dsp:dataModelExt xmlns:dsp="http://schemas.microsoft.com/office/drawing/2008/diagram" relId="rId21" minVer="http://schemas.openxmlformats.org/drawingml/2006/diagram"/>
    </a:ext>
  </dgm:extLst>
</dgm:dataModel>
</file>

<file path=xl/diagrams/data5.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35" qsCatId="simple" csTypeId="urn:microsoft.com/office/officeart/2005/8/colors/accent1_2#35"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26" minVer="http://schemas.openxmlformats.org/drawingml/2006/diagram"/>
    </a:ext>
  </dgm:extLst>
</dgm:dataModel>
</file>

<file path=xl/diagrams/data6.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36" qsCatId="simple" csTypeId="urn:microsoft.com/office/officeart/2005/8/colors/accent1_2#36"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$108.4M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31" minVer="http://schemas.openxmlformats.org/drawingml/2006/diagram"/>
    </a:ext>
  </dgm:extLst>
</dgm:dataModel>
</file>

<file path=xl/diagrams/data7.xml><?xml version="1.0" encoding="utf-8"?>
<dgm:dataModel xmlns:dgm="http://schemas.openxmlformats.org/drawingml/2006/diagram" xmlns:a="http://schemas.openxmlformats.org/drawingml/2006/main">
  <dgm:ptLst>
    <dgm:pt modelId="{32B33AE1-7612-47AE-A528-573939DC7CD5}" type="doc">
      <dgm:prSet loTypeId="urn:microsoft.com/office/officeart/2011/layout/CircleProcess" loCatId="process" qsTypeId="urn:microsoft.com/office/officeart/2005/8/quickstyle/simple1#37" qsCatId="simple" csTypeId="urn:microsoft.com/office/officeart/2005/8/colors/accent1_2#37" csCatId="accent1" phldr="1"/>
      <dgm:spPr/>
      <dgm:t>
        <a:bodyPr/>
        <a:lstStyle/>
        <a:p>
          <a:endParaRPr lang="en-US"/>
        </a:p>
      </dgm:t>
    </dgm:pt>
    <dgm:pt modelId="{6A66634F-FBAD-443C-A88D-E6B2D906C286}">
      <dgm:prSet phldrT="[Text]"/>
      <dgm:spPr>
        <a:ln>
          <a:noFill/>
        </a:ln>
      </dgm:spPr>
      <dgm:t>
        <a:bodyPr/>
        <a:lstStyle/>
        <a:p>
          <a:pPr algn="l"/>
          <a:r>
            <a:rPr lang="en-US"/>
            <a:t>Identified all project types eligible for federal funding</a:t>
          </a:r>
        </a:p>
      </dgm:t>
    </dgm:pt>
    <dgm:pt modelId="{8E1C3A57-2362-47BE-A65B-AEE3CDACDA7A}" type="parTrans" cxnId="{FF31E952-04F2-4EFA-A0EF-8FA981903CB4}">
      <dgm:prSet/>
      <dgm:spPr/>
      <dgm:t>
        <a:bodyPr/>
        <a:lstStyle/>
        <a:p>
          <a:pPr algn="l"/>
          <a:endParaRPr lang="en-US"/>
        </a:p>
      </dgm:t>
    </dgm:pt>
    <dgm:pt modelId="{0583B3D8-6ADD-4566-AFE2-AA73A4B5F63C}" type="sibTrans" cxnId="{FF31E952-04F2-4EFA-A0EF-8FA981903CB4}">
      <dgm:prSet/>
      <dgm:spPr/>
      <dgm:t>
        <a:bodyPr/>
        <a:lstStyle/>
        <a:p>
          <a:pPr algn="l"/>
          <a:endParaRPr lang="en-US"/>
        </a:p>
      </dgm:t>
    </dgm:pt>
    <dgm:pt modelId="{50E38704-9739-4E97-81C0-DBB601D00B20}">
      <dgm:prSet phldrT="[Text]"/>
      <dgm:spPr>
        <a:ln>
          <a:noFill/>
        </a:ln>
      </dgm:spPr>
      <dgm:t>
        <a:bodyPr/>
        <a:lstStyle/>
        <a:p>
          <a:pPr algn="l"/>
          <a:r>
            <a:rPr lang="en-US"/>
            <a:t>Categorized project types into investment programs</a:t>
          </a:r>
        </a:p>
      </dgm:t>
    </dgm:pt>
    <dgm:pt modelId="{53BAC2F6-6326-4B96-8CBC-D9B157B7E1B5}" type="parTrans" cxnId="{7678BA86-366D-49C2-9AC1-C96E718456DB}">
      <dgm:prSet/>
      <dgm:spPr/>
      <dgm:t>
        <a:bodyPr/>
        <a:lstStyle/>
        <a:p>
          <a:pPr algn="l"/>
          <a:endParaRPr lang="en-US"/>
        </a:p>
      </dgm:t>
    </dgm:pt>
    <dgm:pt modelId="{817B0243-351D-49B7-936A-14ABF0B57C76}" type="sibTrans" cxnId="{7678BA86-366D-49C2-9AC1-C96E718456DB}">
      <dgm:prSet/>
      <dgm:spPr/>
      <dgm:t>
        <a:bodyPr/>
        <a:lstStyle/>
        <a:p>
          <a:pPr algn="l"/>
          <a:endParaRPr lang="en-US"/>
        </a:p>
      </dgm:t>
    </dgm:pt>
    <dgm:pt modelId="{380A7054-A286-4F82-9DF7-02B68E629DFE}">
      <dgm:prSet phldrT="[Text]"/>
      <dgm:spPr>
        <a:ln>
          <a:noFill/>
        </a:ln>
      </dgm:spPr>
      <dgm:t>
        <a:bodyPr/>
        <a:lstStyle/>
        <a:p>
          <a:pPr algn="l"/>
          <a:r>
            <a:rPr lang="en-US"/>
            <a:t>Evaluated project types for their impact on NWI 2050 Plan critical paths</a:t>
          </a:r>
        </a:p>
      </dgm:t>
    </dgm:pt>
    <dgm:pt modelId="{D948943B-907D-4BDB-AE06-EE043EAF5451}" type="parTrans" cxnId="{AD76CBF6-3612-4B23-B730-5C0B1CBB0B09}">
      <dgm:prSet/>
      <dgm:spPr/>
      <dgm:t>
        <a:bodyPr/>
        <a:lstStyle/>
        <a:p>
          <a:pPr algn="l"/>
          <a:endParaRPr lang="en-US"/>
        </a:p>
      </dgm:t>
    </dgm:pt>
    <dgm:pt modelId="{36C8B967-AB8A-4F6C-8695-704EFCF5E434}" type="sibTrans" cxnId="{AD76CBF6-3612-4B23-B730-5C0B1CBB0B09}">
      <dgm:prSet/>
      <dgm:spPr/>
      <dgm:t>
        <a:bodyPr/>
        <a:lstStyle/>
        <a:p>
          <a:pPr algn="l"/>
          <a:endParaRPr lang="en-US"/>
        </a:p>
      </dgm:t>
    </dgm:pt>
    <dgm:pt modelId="{3B1761C0-2067-4649-A01F-6E1C0E054351}">
      <dgm:prSet phldrT="[Text]"/>
      <dgm:spPr>
        <a:ln>
          <a:noFill/>
        </a:ln>
      </dgm:spPr>
      <dgm:t>
        <a:bodyPr/>
        <a:lstStyle/>
        <a:p>
          <a:pPr algn="l"/>
          <a:r>
            <a:rPr lang="en-US"/>
            <a:t>Assigned a scoring tier and then set a target amount of eligible funds</a:t>
          </a:r>
        </a:p>
      </dgm:t>
    </dgm:pt>
    <dgm:pt modelId="{F7E4F782-89D5-4288-8270-7D2D85B89072}" type="parTrans" cxnId="{40F0ED24-61A5-41C0-B8B0-4EB58E1A15B2}">
      <dgm:prSet/>
      <dgm:spPr/>
      <dgm:t>
        <a:bodyPr/>
        <a:lstStyle/>
        <a:p>
          <a:endParaRPr lang="en-US"/>
        </a:p>
      </dgm:t>
    </dgm:pt>
    <dgm:pt modelId="{FD1C5A0A-38B5-4850-B769-D47F9FBDD276}" type="sibTrans" cxnId="{40F0ED24-61A5-41C0-B8B0-4EB58E1A15B2}">
      <dgm:prSet/>
      <dgm:spPr/>
      <dgm:t>
        <a:bodyPr/>
        <a:lstStyle/>
        <a:p>
          <a:endParaRPr lang="en-US"/>
        </a:p>
      </dgm:t>
    </dgm:pt>
    <dgm:pt modelId="{CC3EF905-1BE7-4FC0-851D-60FCD29F7C0B}">
      <dgm:prSet phldrT="[Text]"/>
      <dgm:spPr>
        <a:ln>
          <a:noFill/>
        </a:ln>
      </dgm:spPr>
      <dgm:t>
        <a:bodyPr/>
        <a:lstStyle/>
        <a:p>
          <a:pPr algn="l"/>
          <a:r>
            <a:rPr lang="en-US"/>
            <a:t>Use targets as a guide, solicit applications for   unprogrammed and new funds</a:t>
          </a:r>
        </a:p>
      </dgm:t>
    </dgm:pt>
    <dgm:pt modelId="{755A4A9F-B30A-4B3A-A451-8E0EBB826624}" type="parTrans" cxnId="{4D11FA3C-A66A-4D1B-BBA1-886AB6C78B79}">
      <dgm:prSet/>
      <dgm:spPr/>
      <dgm:t>
        <a:bodyPr/>
        <a:lstStyle/>
        <a:p>
          <a:endParaRPr lang="en-US"/>
        </a:p>
      </dgm:t>
    </dgm:pt>
    <dgm:pt modelId="{C889E462-8DFE-438A-B0AA-AC44BEE00FB4}" type="sibTrans" cxnId="{4D11FA3C-A66A-4D1B-BBA1-886AB6C78B79}">
      <dgm:prSet/>
      <dgm:spPr/>
      <dgm:t>
        <a:bodyPr/>
        <a:lstStyle/>
        <a:p>
          <a:endParaRPr lang="en-US"/>
        </a:p>
      </dgm:t>
    </dgm:pt>
    <dgm:pt modelId="{62266959-0D40-40FF-A7BC-B7D055CE84AD}">
      <dgm:prSet phldrT="[Text]"/>
      <dgm:spPr>
        <a:ln>
          <a:noFill/>
        </a:ln>
      </dgm:spPr>
      <dgm:t>
        <a:bodyPr/>
        <a:lstStyle/>
        <a:p>
          <a:pPr algn="l"/>
          <a:r>
            <a:rPr lang="en-US"/>
            <a:t>Evaluate project applications with enhanced scoring criteria</a:t>
          </a:r>
        </a:p>
      </dgm:t>
    </dgm:pt>
    <dgm:pt modelId="{44B44D64-1E3E-48FC-826B-7545B56180EF}" type="parTrans" cxnId="{503E836C-1764-41AE-9EC1-31A875B5B839}">
      <dgm:prSet/>
      <dgm:spPr/>
      <dgm:t>
        <a:bodyPr/>
        <a:lstStyle/>
        <a:p>
          <a:endParaRPr lang="en-US"/>
        </a:p>
      </dgm:t>
    </dgm:pt>
    <dgm:pt modelId="{1C2C2CDF-7DC5-499A-8711-C5E6EE840444}" type="sibTrans" cxnId="{503E836C-1764-41AE-9EC1-31A875B5B839}">
      <dgm:prSet/>
      <dgm:spPr/>
      <dgm:t>
        <a:bodyPr/>
        <a:lstStyle/>
        <a:p>
          <a:endParaRPr lang="en-US"/>
        </a:p>
      </dgm:t>
    </dgm:pt>
    <dgm:pt modelId="{A519A0FD-3C3B-4CDF-B072-0B6DC2972A48}">
      <dgm:prSet phldrT="[Text]"/>
      <dgm:spPr>
        <a:ln>
          <a:noFill/>
        </a:ln>
      </dgm:spPr>
      <dgm:t>
        <a:bodyPr/>
        <a:lstStyle/>
        <a:p>
          <a:pPr algn="l"/>
          <a:r>
            <a:rPr lang="en-US"/>
            <a:t>Program well-scoring projects and leverage all federal-aid available to NWI</a:t>
          </a:r>
        </a:p>
      </dgm:t>
    </dgm:pt>
    <dgm:pt modelId="{CFC51D80-46B5-4CB4-8778-C2D11B338C69}" type="parTrans" cxnId="{69AC7B20-1203-46F9-A83D-282969D77139}">
      <dgm:prSet/>
      <dgm:spPr/>
      <dgm:t>
        <a:bodyPr/>
        <a:lstStyle/>
        <a:p>
          <a:endParaRPr lang="en-US"/>
        </a:p>
      </dgm:t>
    </dgm:pt>
    <dgm:pt modelId="{21897D56-47FE-4941-915C-245299E9374E}" type="sibTrans" cxnId="{69AC7B20-1203-46F9-A83D-282969D77139}">
      <dgm:prSet/>
      <dgm:spPr/>
      <dgm:t>
        <a:bodyPr/>
        <a:lstStyle/>
        <a:p>
          <a:endParaRPr lang="en-US"/>
        </a:p>
      </dgm:t>
    </dgm:pt>
    <dgm:pt modelId="{5DD804A8-6184-495F-9EDE-CF2BE957838E}" type="pres">
      <dgm:prSet presAssocID="{32B33AE1-7612-47AE-A528-573939DC7CD5}" presName="Name0" presStyleCnt="0">
        <dgm:presLayoutVars>
          <dgm:chMax val="11"/>
          <dgm:chPref val="11"/>
          <dgm:dir/>
          <dgm:resizeHandles/>
        </dgm:presLayoutVars>
      </dgm:prSet>
      <dgm:spPr/>
    </dgm:pt>
    <dgm:pt modelId="{706C9801-981B-4B28-ABAD-231CF23579B2}" type="pres">
      <dgm:prSet presAssocID="{A519A0FD-3C3B-4CDF-B072-0B6DC2972A48}" presName="Accent7" presStyleCnt="0"/>
      <dgm:spPr/>
    </dgm:pt>
    <dgm:pt modelId="{364BFD1D-0FE7-4C2F-A02C-0E8F18E3E56A}" type="pres">
      <dgm:prSet presAssocID="{A519A0FD-3C3B-4CDF-B072-0B6DC2972A48}" presName="Accent" presStyleLbl="node1" presStyleIdx="0" presStyleCnt="7"/>
      <dgm:spPr>
        <a:prstGeom prst="teardrop">
          <a:avLst/>
        </a:prstGeom>
        <a:solidFill>
          <a:schemeClr val="accent4"/>
        </a:solidFill>
        <a:ln>
          <a:noFill/>
        </a:ln>
      </dgm:spPr>
    </dgm:pt>
    <dgm:pt modelId="{2CA37813-2AAF-49E2-B3AC-F9F48D63A9EA}" type="pres">
      <dgm:prSet presAssocID="{A519A0FD-3C3B-4CDF-B072-0B6DC2972A48}" presName="ParentBackground7" presStyleCnt="0"/>
      <dgm:spPr/>
    </dgm:pt>
    <dgm:pt modelId="{6EBABAE4-755E-459B-9F59-289C7F298D58}" type="pres">
      <dgm:prSet presAssocID="{A519A0FD-3C3B-4CDF-B072-0B6DC2972A48}" presName="ParentBackground" presStyleLbl="fgAcc1" presStyleIdx="0" presStyleCnt="7"/>
      <dgm:spPr>
        <a:prstGeom prst="teardrop">
          <a:avLst/>
        </a:prstGeom>
      </dgm:spPr>
    </dgm:pt>
    <dgm:pt modelId="{91298901-21A7-4889-A7C9-7331960CB152}" type="pres">
      <dgm:prSet presAssocID="{A519A0FD-3C3B-4CDF-B072-0B6DC2972A48}" presName="Parent7" presStyleLbl="revTx" presStyleIdx="0" presStyleCnt="0">
        <dgm:presLayoutVars>
          <dgm:chMax val="1"/>
          <dgm:chPref val="1"/>
          <dgm:bulletEnabled val="1"/>
        </dgm:presLayoutVars>
      </dgm:prSet>
      <dgm:spPr/>
    </dgm:pt>
    <dgm:pt modelId="{10808180-695B-4981-B834-C333286ABE74}" type="pres">
      <dgm:prSet presAssocID="{62266959-0D40-40FF-A7BC-B7D055CE84AD}" presName="Accent6" presStyleCnt="0"/>
      <dgm:spPr/>
    </dgm:pt>
    <dgm:pt modelId="{9D4886BF-C49C-4B31-8554-CBFC937A9873}" type="pres">
      <dgm:prSet presAssocID="{62266959-0D40-40FF-A7BC-B7D055CE84AD}" presName="Accent" presStyleLbl="node1" presStyleIdx="1" presStyleCnt="7"/>
      <dgm:spPr>
        <a:ln>
          <a:noFill/>
        </a:ln>
      </dgm:spPr>
    </dgm:pt>
    <dgm:pt modelId="{B1D8D885-8D58-4605-B7FD-D03D6E7CE210}" type="pres">
      <dgm:prSet presAssocID="{62266959-0D40-40FF-A7BC-B7D055CE84AD}" presName="ParentBackground6" presStyleCnt="0"/>
      <dgm:spPr/>
    </dgm:pt>
    <dgm:pt modelId="{0D2CBAEB-7E86-4101-A146-D85B292CA359}" type="pres">
      <dgm:prSet presAssocID="{62266959-0D40-40FF-A7BC-B7D055CE84AD}" presName="ParentBackground" presStyleLbl="fgAcc1" presStyleIdx="1" presStyleCnt="7"/>
      <dgm:spPr/>
    </dgm:pt>
    <dgm:pt modelId="{8B0DDCBE-2A43-4F18-A470-5212ADBB6633}" type="pres">
      <dgm:prSet presAssocID="{62266959-0D40-40FF-A7BC-B7D055CE84AD}" presName="Parent6" presStyleLbl="revTx" presStyleIdx="0" presStyleCnt="0">
        <dgm:presLayoutVars>
          <dgm:chMax val="1"/>
          <dgm:chPref val="1"/>
          <dgm:bulletEnabled val="1"/>
        </dgm:presLayoutVars>
      </dgm:prSet>
      <dgm:spPr/>
    </dgm:pt>
    <dgm:pt modelId="{99B1063E-BB1F-4FD2-8259-100CE0DF56C2}" type="pres">
      <dgm:prSet presAssocID="{CC3EF905-1BE7-4FC0-851D-60FCD29F7C0B}" presName="Accent5" presStyleCnt="0"/>
      <dgm:spPr/>
    </dgm:pt>
    <dgm:pt modelId="{CFF4178B-CB1A-4D10-A705-B391DD7A2890}" type="pres">
      <dgm:prSet presAssocID="{CC3EF905-1BE7-4FC0-851D-60FCD29F7C0B}" presName="Accent" presStyleLbl="node1" presStyleIdx="2" presStyleCnt="7"/>
      <dgm:spPr>
        <a:ln>
          <a:noFill/>
        </a:ln>
      </dgm:spPr>
    </dgm:pt>
    <dgm:pt modelId="{6A27C9E1-8BDD-4938-8BB7-3FE4BC75A7D6}" type="pres">
      <dgm:prSet presAssocID="{CC3EF905-1BE7-4FC0-851D-60FCD29F7C0B}" presName="ParentBackground5" presStyleCnt="0"/>
      <dgm:spPr/>
    </dgm:pt>
    <dgm:pt modelId="{9A9E3C1C-DEFF-4D77-9DB8-66A0AE4999F9}" type="pres">
      <dgm:prSet presAssocID="{CC3EF905-1BE7-4FC0-851D-60FCD29F7C0B}" presName="ParentBackground" presStyleLbl="fgAcc1" presStyleIdx="2" presStyleCnt="7"/>
      <dgm:spPr/>
    </dgm:pt>
    <dgm:pt modelId="{DD779684-6F03-4CA7-AD01-3DA3971FBDDC}" type="pres">
      <dgm:prSet presAssocID="{CC3EF905-1BE7-4FC0-851D-60FCD29F7C0B}" presName="Parent5" presStyleLbl="revTx" presStyleIdx="0" presStyleCnt="0">
        <dgm:presLayoutVars>
          <dgm:chMax val="1"/>
          <dgm:chPref val="1"/>
          <dgm:bulletEnabled val="1"/>
        </dgm:presLayoutVars>
      </dgm:prSet>
      <dgm:spPr/>
    </dgm:pt>
    <dgm:pt modelId="{1AD1CD03-AAD4-4144-8D95-EEECBA1A3066}" type="pres">
      <dgm:prSet presAssocID="{3B1761C0-2067-4649-A01F-6E1C0E054351}" presName="Accent4" presStyleCnt="0"/>
      <dgm:spPr/>
    </dgm:pt>
    <dgm:pt modelId="{A6B52866-D58C-40EF-87A7-AAB14A4F608B}" type="pres">
      <dgm:prSet presAssocID="{3B1761C0-2067-4649-A01F-6E1C0E054351}" presName="Accent" presStyleLbl="node1" presStyleIdx="3" presStyleCnt="7"/>
      <dgm:spPr>
        <a:ln>
          <a:noFill/>
        </a:ln>
      </dgm:spPr>
    </dgm:pt>
    <dgm:pt modelId="{B72D2314-AF1C-4902-B073-2F07D3D9E7A8}" type="pres">
      <dgm:prSet presAssocID="{3B1761C0-2067-4649-A01F-6E1C0E054351}" presName="ParentBackground4" presStyleCnt="0"/>
      <dgm:spPr/>
    </dgm:pt>
    <dgm:pt modelId="{D7ED07D9-A0FF-42DC-B713-2DF3BBAEEBD7}" type="pres">
      <dgm:prSet presAssocID="{3B1761C0-2067-4649-A01F-6E1C0E054351}" presName="ParentBackground" presStyleLbl="fgAcc1" presStyleIdx="3" presStyleCnt="7"/>
      <dgm:spPr/>
    </dgm:pt>
    <dgm:pt modelId="{48FAA1DB-E671-469C-A5A4-CADEFB41C1B3}" type="pres">
      <dgm:prSet presAssocID="{3B1761C0-2067-4649-A01F-6E1C0E054351}" presName="Parent4" presStyleLbl="revTx" presStyleIdx="0" presStyleCnt="0">
        <dgm:presLayoutVars>
          <dgm:chMax val="1"/>
          <dgm:chPref val="1"/>
          <dgm:bulletEnabled val="1"/>
        </dgm:presLayoutVars>
      </dgm:prSet>
      <dgm:spPr/>
    </dgm:pt>
    <dgm:pt modelId="{B1B89BAC-DB62-49CF-85F0-015CF6C5E89E}" type="pres">
      <dgm:prSet presAssocID="{380A7054-A286-4F82-9DF7-02B68E629DFE}" presName="Accent3" presStyleCnt="0"/>
      <dgm:spPr/>
    </dgm:pt>
    <dgm:pt modelId="{DD7375CD-250D-47E6-84FE-01BD2B82805A}" type="pres">
      <dgm:prSet presAssocID="{380A7054-A286-4F82-9DF7-02B68E629DFE}" presName="Accent" presStyleLbl="node1" presStyleIdx="4" presStyleCnt="7"/>
      <dgm:spPr>
        <a:ln>
          <a:noFill/>
        </a:ln>
      </dgm:spPr>
    </dgm:pt>
    <dgm:pt modelId="{D166A9EC-2AEA-401D-BAC7-6DF03E3F3D1F}" type="pres">
      <dgm:prSet presAssocID="{380A7054-A286-4F82-9DF7-02B68E629DFE}" presName="ParentBackground3" presStyleCnt="0"/>
      <dgm:spPr/>
    </dgm:pt>
    <dgm:pt modelId="{12B1F8B7-E690-40C4-8884-29AAE58A9CF3}" type="pres">
      <dgm:prSet presAssocID="{380A7054-A286-4F82-9DF7-02B68E629DFE}" presName="ParentBackground" presStyleLbl="fgAcc1" presStyleIdx="4" presStyleCnt="7"/>
      <dgm:spPr/>
    </dgm:pt>
    <dgm:pt modelId="{747163ED-B435-4707-A6BB-9F11FB69D42A}" type="pres">
      <dgm:prSet presAssocID="{380A7054-A286-4F82-9DF7-02B68E629DFE}" presName="Parent3" presStyleLbl="revTx" presStyleIdx="0" presStyleCnt="0">
        <dgm:presLayoutVars>
          <dgm:chMax val="1"/>
          <dgm:chPref val="1"/>
          <dgm:bulletEnabled val="1"/>
        </dgm:presLayoutVars>
      </dgm:prSet>
      <dgm:spPr/>
    </dgm:pt>
    <dgm:pt modelId="{E790D9C6-4D18-4EAB-BE2B-23A04D08AB83}" type="pres">
      <dgm:prSet presAssocID="{50E38704-9739-4E97-81C0-DBB601D00B20}" presName="Accent2" presStyleCnt="0"/>
      <dgm:spPr/>
    </dgm:pt>
    <dgm:pt modelId="{ACF595F0-320C-4DF4-8605-F1BBA8E3FD7D}" type="pres">
      <dgm:prSet presAssocID="{50E38704-9739-4E97-81C0-DBB601D00B20}" presName="Accent" presStyleLbl="node1" presStyleIdx="5" presStyleCnt="7"/>
      <dgm:spPr>
        <a:ln>
          <a:noFill/>
        </a:ln>
      </dgm:spPr>
    </dgm:pt>
    <dgm:pt modelId="{4923E94A-CDAC-4980-890E-7234F686C483}" type="pres">
      <dgm:prSet presAssocID="{50E38704-9739-4E97-81C0-DBB601D00B20}" presName="ParentBackground2" presStyleCnt="0"/>
      <dgm:spPr/>
    </dgm:pt>
    <dgm:pt modelId="{176980B2-F528-4D04-AF7D-0444BD8B8149}" type="pres">
      <dgm:prSet presAssocID="{50E38704-9739-4E97-81C0-DBB601D00B20}" presName="ParentBackground" presStyleLbl="fgAcc1" presStyleIdx="5" presStyleCnt="7"/>
      <dgm:spPr/>
    </dgm:pt>
    <dgm:pt modelId="{4ADB4A55-9025-4110-96E8-67D548F6306B}" type="pres">
      <dgm:prSet presAssocID="{50E38704-9739-4E97-81C0-DBB601D00B20}" presName="Parent2" presStyleLbl="revTx" presStyleIdx="0" presStyleCnt="0">
        <dgm:presLayoutVars>
          <dgm:chMax val="1"/>
          <dgm:chPref val="1"/>
          <dgm:bulletEnabled val="1"/>
        </dgm:presLayoutVars>
      </dgm:prSet>
      <dgm:spPr/>
    </dgm:pt>
    <dgm:pt modelId="{376B407A-9A7F-45A1-BBAD-FD3F66832AF7}" type="pres">
      <dgm:prSet presAssocID="{6A66634F-FBAD-443C-A88D-E6B2D906C286}" presName="Accent1" presStyleCnt="0"/>
      <dgm:spPr/>
    </dgm:pt>
    <dgm:pt modelId="{176D5175-F3D6-4281-8AA5-77103F9B6215}" type="pres">
      <dgm:prSet presAssocID="{6A66634F-FBAD-443C-A88D-E6B2D906C286}" presName="Accent" presStyleLbl="node1" presStyleIdx="6" presStyleCnt="7"/>
      <dgm:spPr>
        <a:ln>
          <a:noFill/>
        </a:ln>
      </dgm:spPr>
    </dgm:pt>
    <dgm:pt modelId="{DA1B4AEB-FE76-4047-9232-E0750DE3E840}" type="pres">
      <dgm:prSet presAssocID="{6A66634F-FBAD-443C-A88D-E6B2D906C286}" presName="ParentBackground1" presStyleCnt="0"/>
      <dgm:spPr/>
    </dgm:pt>
    <dgm:pt modelId="{0B4E109D-FCF8-4018-810D-FBFA52852DA7}" type="pres">
      <dgm:prSet presAssocID="{6A66634F-FBAD-443C-A88D-E6B2D906C286}" presName="ParentBackground" presStyleLbl="fgAcc1" presStyleIdx="6" presStyleCnt="7"/>
      <dgm:spPr/>
    </dgm:pt>
    <dgm:pt modelId="{2E9D007D-5466-4167-9C1B-A90E94E4FB27}" type="pres">
      <dgm:prSet presAssocID="{6A66634F-FBAD-443C-A88D-E6B2D906C286}" presName="Parent1" presStyleLbl="revTx" presStyleIdx="0" presStyleCnt="0">
        <dgm:presLayoutVars>
          <dgm:chMax val="1"/>
          <dgm:chPref val="1"/>
          <dgm:bulletEnabled val="1"/>
        </dgm:presLayoutVars>
      </dgm:prSet>
      <dgm:spPr/>
    </dgm:pt>
  </dgm:ptLst>
  <dgm:cxnLst>
    <dgm:cxn modelId="{69AC7B20-1203-46F9-A83D-282969D77139}" srcId="{32B33AE1-7612-47AE-A528-573939DC7CD5}" destId="{A519A0FD-3C3B-4CDF-B072-0B6DC2972A48}" srcOrd="6" destOrd="0" parTransId="{CFC51D80-46B5-4CB4-8778-C2D11B338C69}" sibTransId="{21897D56-47FE-4941-915C-245299E9374E}"/>
    <dgm:cxn modelId="{40F0ED24-61A5-41C0-B8B0-4EB58E1A15B2}" srcId="{32B33AE1-7612-47AE-A528-573939DC7CD5}" destId="{3B1761C0-2067-4649-A01F-6E1C0E054351}" srcOrd="3" destOrd="0" parTransId="{F7E4F782-89D5-4288-8270-7D2D85B89072}" sibTransId="{FD1C5A0A-38B5-4850-B769-D47F9FBDD276}"/>
    <dgm:cxn modelId="{09C8672E-40BE-4B94-9843-3111D70F6581}" type="presOf" srcId="{6A66634F-FBAD-443C-A88D-E6B2D906C286}" destId="{2E9D007D-5466-4167-9C1B-A90E94E4FB27}" srcOrd="1" destOrd="0" presId="urn:microsoft.com/office/officeart/2011/layout/CircleProcess"/>
    <dgm:cxn modelId="{86B41233-9ED0-4A83-B2CE-43BB116389E3}" type="presOf" srcId="{32B33AE1-7612-47AE-A528-573939DC7CD5}" destId="{5DD804A8-6184-495F-9EDE-CF2BE957838E}" srcOrd="0" destOrd="0" presId="urn:microsoft.com/office/officeart/2011/layout/CircleProcess"/>
    <dgm:cxn modelId="{7C457938-BECF-449E-B09C-E175D9F5C390}" type="presOf" srcId="{A519A0FD-3C3B-4CDF-B072-0B6DC2972A48}" destId="{91298901-21A7-4889-A7C9-7331960CB152}" srcOrd="1" destOrd="0" presId="urn:microsoft.com/office/officeart/2011/layout/CircleProcess"/>
    <dgm:cxn modelId="{4D11FA3C-A66A-4D1B-BBA1-886AB6C78B79}" srcId="{32B33AE1-7612-47AE-A528-573939DC7CD5}" destId="{CC3EF905-1BE7-4FC0-851D-60FCD29F7C0B}" srcOrd="4" destOrd="0" parTransId="{755A4A9F-B30A-4B3A-A451-8E0EBB826624}" sibTransId="{C889E462-8DFE-438A-B0AA-AC44BEE00FB4}"/>
    <dgm:cxn modelId="{D2BD133F-CDC9-45BD-B925-E08BD60E373F}" type="presOf" srcId="{3B1761C0-2067-4649-A01F-6E1C0E054351}" destId="{D7ED07D9-A0FF-42DC-B713-2DF3BBAEEBD7}" srcOrd="0" destOrd="0" presId="urn:microsoft.com/office/officeart/2011/layout/CircleProcess"/>
    <dgm:cxn modelId="{7A96383F-B9E9-46A1-A80A-2FDF1EBCF1F8}" type="presOf" srcId="{CC3EF905-1BE7-4FC0-851D-60FCD29F7C0B}" destId="{9A9E3C1C-DEFF-4D77-9DB8-66A0AE4999F9}" srcOrd="0" destOrd="0" presId="urn:microsoft.com/office/officeart/2011/layout/CircleProcess"/>
    <dgm:cxn modelId="{F0DDE842-1B0E-4F0D-BA14-6A12540FCAA1}" type="presOf" srcId="{CC3EF905-1BE7-4FC0-851D-60FCD29F7C0B}" destId="{DD779684-6F03-4CA7-AD01-3DA3971FBDDC}" srcOrd="1" destOrd="0" presId="urn:microsoft.com/office/officeart/2011/layout/CircleProcess"/>
    <dgm:cxn modelId="{503E836C-1764-41AE-9EC1-31A875B5B839}" srcId="{32B33AE1-7612-47AE-A528-573939DC7CD5}" destId="{62266959-0D40-40FF-A7BC-B7D055CE84AD}" srcOrd="5" destOrd="0" parTransId="{44B44D64-1E3E-48FC-826B-7545B56180EF}" sibTransId="{1C2C2CDF-7DC5-499A-8711-C5E6EE840444}"/>
    <dgm:cxn modelId="{FF31E952-04F2-4EFA-A0EF-8FA981903CB4}" srcId="{32B33AE1-7612-47AE-A528-573939DC7CD5}" destId="{6A66634F-FBAD-443C-A88D-E6B2D906C286}" srcOrd="0" destOrd="0" parTransId="{8E1C3A57-2362-47BE-A65B-AEE3CDACDA7A}" sibTransId="{0583B3D8-6ADD-4566-AFE2-AA73A4B5F63C}"/>
    <dgm:cxn modelId="{DD96F478-D6FF-46B5-8990-0B109FFD67F0}" type="presOf" srcId="{50E38704-9739-4E97-81C0-DBB601D00B20}" destId="{4ADB4A55-9025-4110-96E8-67D548F6306B}" srcOrd="1" destOrd="0" presId="urn:microsoft.com/office/officeart/2011/layout/CircleProcess"/>
    <dgm:cxn modelId="{9B1C0159-BA1B-4869-9D31-B79A6276F894}" type="presOf" srcId="{3B1761C0-2067-4649-A01F-6E1C0E054351}" destId="{48FAA1DB-E671-469C-A5A4-CADEFB41C1B3}" srcOrd="1" destOrd="0" presId="urn:microsoft.com/office/officeart/2011/layout/CircleProcess"/>
    <dgm:cxn modelId="{7678BA86-366D-49C2-9AC1-C96E718456DB}" srcId="{32B33AE1-7612-47AE-A528-573939DC7CD5}" destId="{50E38704-9739-4E97-81C0-DBB601D00B20}" srcOrd="1" destOrd="0" parTransId="{53BAC2F6-6326-4B96-8CBC-D9B157B7E1B5}" sibTransId="{817B0243-351D-49B7-936A-14ABF0B57C76}"/>
    <dgm:cxn modelId="{E0A1F98B-D6BA-4086-8FE8-F710174BE88E}" type="presOf" srcId="{A519A0FD-3C3B-4CDF-B072-0B6DC2972A48}" destId="{6EBABAE4-755E-459B-9F59-289C7F298D58}" srcOrd="0" destOrd="0" presId="urn:microsoft.com/office/officeart/2011/layout/CircleProcess"/>
    <dgm:cxn modelId="{E3AFA7A4-B060-423E-85BF-E2B7C36C9559}" type="presOf" srcId="{50E38704-9739-4E97-81C0-DBB601D00B20}" destId="{176980B2-F528-4D04-AF7D-0444BD8B8149}" srcOrd="0" destOrd="0" presId="urn:microsoft.com/office/officeart/2011/layout/CircleProcess"/>
    <dgm:cxn modelId="{E127E3A4-FD17-4404-AA1A-44603861CDC8}" type="presOf" srcId="{62266959-0D40-40FF-A7BC-B7D055CE84AD}" destId="{8B0DDCBE-2A43-4F18-A470-5212ADBB6633}" srcOrd="1" destOrd="0" presId="urn:microsoft.com/office/officeart/2011/layout/CircleProcess"/>
    <dgm:cxn modelId="{0A5930B3-FCA6-4057-BD26-26FC0803A70A}" type="presOf" srcId="{62266959-0D40-40FF-A7BC-B7D055CE84AD}" destId="{0D2CBAEB-7E86-4101-A146-D85B292CA359}" srcOrd="0" destOrd="0" presId="urn:microsoft.com/office/officeart/2011/layout/CircleProcess"/>
    <dgm:cxn modelId="{BBAB16BF-51A4-4611-A653-1B4D99D5B36C}" type="presOf" srcId="{6A66634F-FBAD-443C-A88D-E6B2D906C286}" destId="{0B4E109D-FCF8-4018-810D-FBFA52852DA7}" srcOrd="0" destOrd="0" presId="urn:microsoft.com/office/officeart/2011/layout/CircleProcess"/>
    <dgm:cxn modelId="{0FA0EBDD-4717-4CBA-ABBD-15F80C11DF29}" type="presOf" srcId="{380A7054-A286-4F82-9DF7-02B68E629DFE}" destId="{747163ED-B435-4707-A6BB-9F11FB69D42A}" srcOrd="1" destOrd="0" presId="urn:microsoft.com/office/officeart/2011/layout/CircleProcess"/>
    <dgm:cxn modelId="{FF6BF8DD-3495-43CA-9B75-C1235B1062B0}" type="presOf" srcId="{380A7054-A286-4F82-9DF7-02B68E629DFE}" destId="{12B1F8B7-E690-40C4-8884-29AAE58A9CF3}" srcOrd="0" destOrd="0" presId="urn:microsoft.com/office/officeart/2011/layout/CircleProcess"/>
    <dgm:cxn modelId="{AD76CBF6-3612-4B23-B730-5C0B1CBB0B09}" srcId="{32B33AE1-7612-47AE-A528-573939DC7CD5}" destId="{380A7054-A286-4F82-9DF7-02B68E629DFE}" srcOrd="2" destOrd="0" parTransId="{D948943B-907D-4BDB-AE06-EE043EAF5451}" sibTransId="{36C8B967-AB8A-4F6C-8695-704EFCF5E434}"/>
    <dgm:cxn modelId="{F23BE86F-5ED4-4F38-AD54-8EE14EFC133F}" type="presParOf" srcId="{5DD804A8-6184-495F-9EDE-CF2BE957838E}" destId="{706C9801-981B-4B28-ABAD-231CF23579B2}" srcOrd="0" destOrd="0" presId="urn:microsoft.com/office/officeart/2011/layout/CircleProcess"/>
    <dgm:cxn modelId="{5472C3D3-29ED-4AD0-A926-82BF4AEB7940}" type="presParOf" srcId="{706C9801-981B-4B28-ABAD-231CF23579B2}" destId="{364BFD1D-0FE7-4C2F-A02C-0E8F18E3E56A}" srcOrd="0" destOrd="0" presId="urn:microsoft.com/office/officeart/2011/layout/CircleProcess"/>
    <dgm:cxn modelId="{A456800B-5D51-4157-BCBD-1BCE71D21B72}" type="presParOf" srcId="{5DD804A8-6184-495F-9EDE-CF2BE957838E}" destId="{2CA37813-2AAF-49E2-B3AC-F9F48D63A9EA}" srcOrd="1" destOrd="0" presId="urn:microsoft.com/office/officeart/2011/layout/CircleProcess"/>
    <dgm:cxn modelId="{ACADA5FA-CDBD-4EF3-BBC7-5B62F4EA31D9}" type="presParOf" srcId="{2CA37813-2AAF-49E2-B3AC-F9F48D63A9EA}" destId="{6EBABAE4-755E-459B-9F59-289C7F298D58}" srcOrd="0" destOrd="0" presId="urn:microsoft.com/office/officeart/2011/layout/CircleProcess"/>
    <dgm:cxn modelId="{43AF6707-26DD-4D53-B905-82B9AD7D65F9}" type="presParOf" srcId="{5DD804A8-6184-495F-9EDE-CF2BE957838E}" destId="{91298901-21A7-4889-A7C9-7331960CB152}" srcOrd="2" destOrd="0" presId="urn:microsoft.com/office/officeart/2011/layout/CircleProcess"/>
    <dgm:cxn modelId="{1DD2ECF3-9AEC-4A1B-AFC4-2F16D9010252}" type="presParOf" srcId="{5DD804A8-6184-495F-9EDE-CF2BE957838E}" destId="{10808180-695B-4981-B834-C333286ABE74}" srcOrd="3" destOrd="0" presId="urn:microsoft.com/office/officeart/2011/layout/CircleProcess"/>
    <dgm:cxn modelId="{763BCB6D-878C-4254-AEA5-900617E0BCA5}" type="presParOf" srcId="{10808180-695B-4981-B834-C333286ABE74}" destId="{9D4886BF-C49C-4B31-8554-CBFC937A9873}" srcOrd="0" destOrd="0" presId="urn:microsoft.com/office/officeart/2011/layout/CircleProcess"/>
    <dgm:cxn modelId="{A21E1440-A2D8-4987-8279-34ACA9385020}" type="presParOf" srcId="{5DD804A8-6184-495F-9EDE-CF2BE957838E}" destId="{B1D8D885-8D58-4605-B7FD-D03D6E7CE210}" srcOrd="4" destOrd="0" presId="urn:microsoft.com/office/officeart/2011/layout/CircleProcess"/>
    <dgm:cxn modelId="{0032D1FA-200D-4D3A-B7B4-40BA5BCAF168}" type="presParOf" srcId="{B1D8D885-8D58-4605-B7FD-D03D6E7CE210}" destId="{0D2CBAEB-7E86-4101-A146-D85B292CA359}" srcOrd="0" destOrd="0" presId="urn:microsoft.com/office/officeart/2011/layout/CircleProcess"/>
    <dgm:cxn modelId="{5B8E0ACC-3739-4723-97E2-14D7B0C37DB4}" type="presParOf" srcId="{5DD804A8-6184-495F-9EDE-CF2BE957838E}" destId="{8B0DDCBE-2A43-4F18-A470-5212ADBB6633}" srcOrd="5" destOrd="0" presId="urn:microsoft.com/office/officeart/2011/layout/CircleProcess"/>
    <dgm:cxn modelId="{C1C2FFD4-EA53-44F7-8AA7-9CB0917582D8}" type="presParOf" srcId="{5DD804A8-6184-495F-9EDE-CF2BE957838E}" destId="{99B1063E-BB1F-4FD2-8259-100CE0DF56C2}" srcOrd="6" destOrd="0" presId="urn:microsoft.com/office/officeart/2011/layout/CircleProcess"/>
    <dgm:cxn modelId="{FB579165-595C-4A44-B516-4724C4F3A496}" type="presParOf" srcId="{99B1063E-BB1F-4FD2-8259-100CE0DF56C2}" destId="{CFF4178B-CB1A-4D10-A705-B391DD7A2890}" srcOrd="0" destOrd="0" presId="urn:microsoft.com/office/officeart/2011/layout/CircleProcess"/>
    <dgm:cxn modelId="{C5C69588-22A7-4285-8D92-5808E639B5E3}" type="presParOf" srcId="{5DD804A8-6184-495F-9EDE-CF2BE957838E}" destId="{6A27C9E1-8BDD-4938-8BB7-3FE4BC75A7D6}" srcOrd="7" destOrd="0" presId="urn:microsoft.com/office/officeart/2011/layout/CircleProcess"/>
    <dgm:cxn modelId="{C9C56855-2992-4FAD-8A91-325E459E7029}" type="presParOf" srcId="{6A27C9E1-8BDD-4938-8BB7-3FE4BC75A7D6}" destId="{9A9E3C1C-DEFF-4D77-9DB8-66A0AE4999F9}" srcOrd="0" destOrd="0" presId="urn:microsoft.com/office/officeart/2011/layout/CircleProcess"/>
    <dgm:cxn modelId="{907A9387-DF44-4BB4-8413-9E72CBABAA75}" type="presParOf" srcId="{5DD804A8-6184-495F-9EDE-CF2BE957838E}" destId="{DD779684-6F03-4CA7-AD01-3DA3971FBDDC}" srcOrd="8" destOrd="0" presId="urn:microsoft.com/office/officeart/2011/layout/CircleProcess"/>
    <dgm:cxn modelId="{E397CAC2-8B19-49F8-B06B-67DFB383A919}" type="presParOf" srcId="{5DD804A8-6184-495F-9EDE-CF2BE957838E}" destId="{1AD1CD03-AAD4-4144-8D95-EEECBA1A3066}" srcOrd="9" destOrd="0" presId="urn:microsoft.com/office/officeart/2011/layout/CircleProcess"/>
    <dgm:cxn modelId="{D3F237D2-F91A-410D-8DEA-E24AB939ABE4}" type="presParOf" srcId="{1AD1CD03-AAD4-4144-8D95-EEECBA1A3066}" destId="{A6B52866-D58C-40EF-87A7-AAB14A4F608B}" srcOrd="0" destOrd="0" presId="urn:microsoft.com/office/officeart/2011/layout/CircleProcess"/>
    <dgm:cxn modelId="{B9C70999-4D6E-4D84-AD93-8F0ED646B6A0}" type="presParOf" srcId="{5DD804A8-6184-495F-9EDE-CF2BE957838E}" destId="{B72D2314-AF1C-4902-B073-2F07D3D9E7A8}" srcOrd="10" destOrd="0" presId="urn:microsoft.com/office/officeart/2011/layout/CircleProcess"/>
    <dgm:cxn modelId="{3ACE0744-8FB9-4E42-98A8-B28BA7397A91}" type="presParOf" srcId="{B72D2314-AF1C-4902-B073-2F07D3D9E7A8}" destId="{D7ED07D9-A0FF-42DC-B713-2DF3BBAEEBD7}" srcOrd="0" destOrd="0" presId="urn:microsoft.com/office/officeart/2011/layout/CircleProcess"/>
    <dgm:cxn modelId="{182D9C8D-10E7-4ED9-9E4C-1C3CBD2F5525}" type="presParOf" srcId="{5DD804A8-6184-495F-9EDE-CF2BE957838E}" destId="{48FAA1DB-E671-469C-A5A4-CADEFB41C1B3}" srcOrd="11" destOrd="0" presId="urn:microsoft.com/office/officeart/2011/layout/CircleProcess"/>
    <dgm:cxn modelId="{BF131E81-B3D7-4B25-9969-9684309CC065}" type="presParOf" srcId="{5DD804A8-6184-495F-9EDE-CF2BE957838E}" destId="{B1B89BAC-DB62-49CF-85F0-015CF6C5E89E}" srcOrd="12" destOrd="0" presId="urn:microsoft.com/office/officeart/2011/layout/CircleProcess"/>
    <dgm:cxn modelId="{3C83E1FA-71D5-4CA6-A3F2-F786AC1C0A8B}" type="presParOf" srcId="{B1B89BAC-DB62-49CF-85F0-015CF6C5E89E}" destId="{DD7375CD-250D-47E6-84FE-01BD2B82805A}" srcOrd="0" destOrd="0" presId="urn:microsoft.com/office/officeart/2011/layout/CircleProcess"/>
    <dgm:cxn modelId="{2A99E7A5-F973-4AC5-AEBB-6DE1B2DF41F8}" type="presParOf" srcId="{5DD804A8-6184-495F-9EDE-CF2BE957838E}" destId="{D166A9EC-2AEA-401D-BAC7-6DF03E3F3D1F}" srcOrd="13" destOrd="0" presId="urn:microsoft.com/office/officeart/2011/layout/CircleProcess"/>
    <dgm:cxn modelId="{8D56AF9E-28E2-44DB-AA8E-B51AEDE5D921}" type="presParOf" srcId="{D166A9EC-2AEA-401D-BAC7-6DF03E3F3D1F}" destId="{12B1F8B7-E690-40C4-8884-29AAE58A9CF3}" srcOrd="0" destOrd="0" presId="urn:microsoft.com/office/officeart/2011/layout/CircleProcess"/>
    <dgm:cxn modelId="{625A62A5-9944-41A9-845D-49ED6D2A29D4}" type="presParOf" srcId="{5DD804A8-6184-495F-9EDE-CF2BE957838E}" destId="{747163ED-B435-4707-A6BB-9F11FB69D42A}" srcOrd="14" destOrd="0" presId="urn:microsoft.com/office/officeart/2011/layout/CircleProcess"/>
    <dgm:cxn modelId="{57AFD58E-EF1F-4134-B091-41C2F2676412}" type="presParOf" srcId="{5DD804A8-6184-495F-9EDE-CF2BE957838E}" destId="{E790D9C6-4D18-4EAB-BE2B-23A04D08AB83}" srcOrd="15" destOrd="0" presId="urn:microsoft.com/office/officeart/2011/layout/CircleProcess"/>
    <dgm:cxn modelId="{8FB5BFF9-085A-41F2-97EA-4C1D8C70519A}" type="presParOf" srcId="{E790D9C6-4D18-4EAB-BE2B-23A04D08AB83}" destId="{ACF595F0-320C-4DF4-8605-F1BBA8E3FD7D}" srcOrd="0" destOrd="0" presId="urn:microsoft.com/office/officeart/2011/layout/CircleProcess"/>
    <dgm:cxn modelId="{86391E34-0EDD-421F-A94D-163A9F95F1E9}" type="presParOf" srcId="{5DD804A8-6184-495F-9EDE-CF2BE957838E}" destId="{4923E94A-CDAC-4980-890E-7234F686C483}" srcOrd="16" destOrd="0" presId="urn:microsoft.com/office/officeart/2011/layout/CircleProcess"/>
    <dgm:cxn modelId="{39CC6E3F-2A54-480C-AA46-29E4F12D326E}" type="presParOf" srcId="{4923E94A-CDAC-4980-890E-7234F686C483}" destId="{176980B2-F528-4D04-AF7D-0444BD8B8149}" srcOrd="0" destOrd="0" presId="urn:microsoft.com/office/officeart/2011/layout/CircleProcess"/>
    <dgm:cxn modelId="{24E16462-6DEF-4F33-A5F4-30D7A93818D6}" type="presParOf" srcId="{5DD804A8-6184-495F-9EDE-CF2BE957838E}" destId="{4ADB4A55-9025-4110-96E8-67D548F6306B}" srcOrd="17" destOrd="0" presId="urn:microsoft.com/office/officeart/2011/layout/CircleProcess"/>
    <dgm:cxn modelId="{8BB4758A-C5FD-4A90-AD61-BEE89FF437C5}" type="presParOf" srcId="{5DD804A8-6184-495F-9EDE-CF2BE957838E}" destId="{376B407A-9A7F-45A1-BBAD-FD3F66832AF7}" srcOrd="18" destOrd="0" presId="urn:microsoft.com/office/officeart/2011/layout/CircleProcess"/>
    <dgm:cxn modelId="{E23549CC-D79E-46BE-B01D-156E533450AA}" type="presParOf" srcId="{376B407A-9A7F-45A1-BBAD-FD3F66832AF7}" destId="{176D5175-F3D6-4281-8AA5-77103F9B6215}" srcOrd="0" destOrd="0" presId="urn:microsoft.com/office/officeart/2011/layout/CircleProcess"/>
    <dgm:cxn modelId="{58EE57FB-6700-4B60-9259-19A40E89CD6D}" type="presParOf" srcId="{5DD804A8-6184-495F-9EDE-CF2BE957838E}" destId="{DA1B4AEB-FE76-4047-9232-E0750DE3E840}" srcOrd="19" destOrd="0" presId="urn:microsoft.com/office/officeart/2011/layout/CircleProcess"/>
    <dgm:cxn modelId="{B36E3119-F24B-440C-AB82-45F3BFFB38B7}" type="presParOf" srcId="{DA1B4AEB-FE76-4047-9232-E0750DE3E840}" destId="{0B4E109D-FCF8-4018-810D-FBFA52852DA7}" srcOrd="0" destOrd="0" presId="urn:microsoft.com/office/officeart/2011/layout/CircleProcess"/>
    <dgm:cxn modelId="{F983F290-684C-4347-A82F-55CF767C4C38}" type="presParOf" srcId="{5DD804A8-6184-495F-9EDE-CF2BE957838E}" destId="{2E9D007D-5466-4167-9C1B-A90E94E4FB27}" srcOrd="20" destOrd="0" presId="urn:microsoft.com/office/officeart/2011/layout/CircleProcess"/>
  </dgm:cxnLst>
  <dgm:bg/>
  <dgm:whole/>
  <dgm:extLst>
    <a:ext uri="http://schemas.microsoft.com/office/drawing/2008/diagram">
      <dsp:dataModelExt xmlns:dsp="http://schemas.microsoft.com/office/drawing/2008/diagram" relId="rId37" minVer="http://schemas.openxmlformats.org/drawingml/2006/diagram"/>
    </a:ext>
  </dgm:extLst>
</dgm:dataModel>
</file>

<file path=xl/diagrams/data8.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38" qsCatId="simple" csTypeId="urn:microsoft.com/office/officeart/2005/8/colors/accent1_2#38"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42" minVer="http://schemas.openxmlformats.org/drawingml/2006/diagram"/>
    </a:ext>
  </dgm:extLst>
</dgm:dataModel>
</file>

<file path=xl/diagrams/data9.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39" qsCatId="simple" csTypeId="urn:microsoft.com/office/officeart/2005/8/colors/accent1_2#39"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$216M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47" minVer="http://schemas.openxmlformats.org/drawingml/2006/diagram"/>
    </a:ext>
  </dgm:extLst>
</dgm:dataModel>
</file>

<file path=xl/diagrams/data10.xml><?xml version="1.0" encoding="utf-8"?>
<dgm:dataModel xmlns:dgm="http://schemas.openxmlformats.org/drawingml/2006/diagram" xmlns:a="http://schemas.openxmlformats.org/drawingml/2006/main">
  <dgm:ptLst>
    <dgm:pt modelId="{2595F476-A1EA-4878-89BF-4CA2DB264EB6}" type="doc">
      <dgm:prSet loTypeId="urn:microsoft.com/office/officeart/2009/3/layout/IncreasingArrowsProcess" loCatId="process" qsTypeId="urn:microsoft.com/office/officeart/2005/8/quickstyle/simple1#40" qsCatId="simple" csTypeId="urn:microsoft.com/office/officeart/2005/8/colors/accent1_2#40" csCatId="accent1" phldr="1"/>
      <dgm:spPr/>
      <dgm:t>
        <a:bodyPr/>
        <a:lstStyle/>
        <a:p>
          <a:endParaRPr lang="en-US"/>
        </a:p>
      </dgm:t>
    </dgm:pt>
    <dgm:pt modelId="{27F5E7B3-5C4F-4598-85D3-C31B004CCC45}">
      <dgm:prSet phldrT="[Text]" custT="1"/>
      <dgm:spPr/>
      <dgm:t>
        <a:bodyPr/>
        <a:lstStyle/>
        <a:p>
          <a:r>
            <a:rPr lang="en-US" sz="1100">
              <a:latin typeface="Franklin Gothic Book" panose="020B0503020102020204" pitchFamily="34" charset="0"/>
            </a:rPr>
            <a:t>Identify all project types eligible for federal funding</a:t>
          </a:r>
        </a:p>
      </dgm:t>
    </dgm:pt>
    <dgm:pt modelId="{184C6BB2-30EC-4753-8C27-27A0D7888FF2}" type="parTrans" cxnId="{5C7CAECE-65D0-49B1-8C9B-505A477B90EF}">
      <dgm:prSet/>
      <dgm:spPr/>
      <dgm:t>
        <a:bodyPr/>
        <a:lstStyle/>
        <a:p>
          <a:endParaRPr lang="en-US"/>
        </a:p>
      </dgm:t>
    </dgm:pt>
    <dgm:pt modelId="{231FD27C-6C24-4B39-994E-673FAACC94F1}" type="sibTrans" cxnId="{5C7CAECE-65D0-49B1-8C9B-505A477B90EF}">
      <dgm:prSet/>
      <dgm:spPr/>
      <dgm:t>
        <a:bodyPr/>
        <a:lstStyle/>
        <a:p>
          <a:endParaRPr lang="en-US"/>
        </a:p>
      </dgm:t>
    </dgm:pt>
    <dgm:pt modelId="{236A84B0-EA11-4C60-9077-1DC8EDA075C2}">
      <dgm:prSet phldrT="[Text]" custT="1"/>
      <dgm:spPr/>
      <dgm:t>
        <a:bodyPr/>
        <a:lstStyle/>
        <a:p>
          <a:r>
            <a:rPr lang="en-US" sz="2000" b="1" i="1" baseline="0">
              <a:solidFill>
                <a:srgbClr val="00B0F0"/>
              </a:solidFill>
              <a:latin typeface="Franklin Gothic Medium" panose="020B0603020102020204" pitchFamily="34" charset="0"/>
            </a:rPr>
            <a:t>66</a:t>
          </a:r>
        </a:p>
        <a:p>
          <a:r>
            <a:rPr lang="en-US" sz="1600" b="1" i="1" baseline="0">
              <a:solidFill>
                <a:schemeClr val="accent4"/>
              </a:solidFill>
              <a:latin typeface="Franklin Gothic Book" panose="020B0503020102020204" pitchFamily="34" charset="0"/>
            </a:rPr>
            <a:t>Project types eligible for federal-aid for NWI to consider </a:t>
          </a:r>
        </a:p>
      </dgm:t>
    </dgm:pt>
    <dgm:pt modelId="{1DEACB73-99CD-4789-A8AD-A1FBAB92C69E}" type="parTrans" cxnId="{4D2ADB7C-3940-440C-AACE-BA62C5E8A41C}">
      <dgm:prSet/>
      <dgm:spPr/>
      <dgm:t>
        <a:bodyPr/>
        <a:lstStyle/>
        <a:p>
          <a:endParaRPr lang="en-US"/>
        </a:p>
      </dgm:t>
    </dgm:pt>
    <dgm:pt modelId="{A0EB5D96-C179-4DA7-8190-A61BC85E6E40}" type="sibTrans" cxnId="{4D2ADB7C-3940-440C-AACE-BA62C5E8A41C}">
      <dgm:prSet/>
      <dgm:spPr/>
      <dgm:t>
        <a:bodyPr/>
        <a:lstStyle/>
        <a:p>
          <a:endParaRPr lang="en-US"/>
        </a:p>
      </dgm:t>
    </dgm:pt>
    <dgm:pt modelId="{64BE9FBC-3C5E-4A51-8A5B-53E20A50A231}">
      <dgm:prSet phldrT="[Text]" custT="1"/>
      <dgm:spPr/>
      <dgm:t>
        <a:bodyPr/>
        <a:lstStyle/>
        <a:p>
          <a:r>
            <a:rPr lang="en-US" sz="1100">
              <a:latin typeface="Franklin Gothic Book" panose="020B0503020102020204" pitchFamily="34" charset="0"/>
            </a:rPr>
            <a:t>Categorized project types into investment programs</a:t>
          </a:r>
        </a:p>
      </dgm:t>
    </dgm:pt>
    <dgm:pt modelId="{041E44DF-123E-4BB8-8D73-FEA864F10273}" type="parTrans" cxnId="{C9BC1667-EB38-4B0E-8445-7F98FB8E965A}">
      <dgm:prSet/>
      <dgm:spPr/>
      <dgm:t>
        <a:bodyPr/>
        <a:lstStyle/>
        <a:p>
          <a:endParaRPr lang="en-US"/>
        </a:p>
      </dgm:t>
    </dgm:pt>
    <dgm:pt modelId="{C63E321D-467F-47E5-A42A-F36EA4D48C9B}" type="sibTrans" cxnId="{C9BC1667-EB38-4B0E-8445-7F98FB8E965A}">
      <dgm:prSet/>
      <dgm:spPr/>
      <dgm:t>
        <a:bodyPr/>
        <a:lstStyle/>
        <a:p>
          <a:endParaRPr lang="en-US"/>
        </a:p>
      </dgm:t>
    </dgm:pt>
    <dgm:pt modelId="{522EC2B1-C3E0-4772-AF44-B619AF7C9C94}">
      <dgm:prSet phldrT="[Text]" custT="1"/>
      <dgm:spPr/>
      <dgm:t>
        <a:bodyPr/>
        <a:lstStyle/>
        <a:p>
          <a:r>
            <a:rPr lang="en-US" sz="2000" b="1" i="1">
              <a:solidFill>
                <a:srgbClr val="00B0F0"/>
              </a:solidFill>
              <a:latin typeface="Franklin Gothic Medium" panose="020B0603020102020204" pitchFamily="34" charset="0"/>
            </a:rPr>
            <a:t>13</a:t>
          </a:r>
        </a:p>
      </dgm:t>
    </dgm:pt>
    <dgm:pt modelId="{7E2B258E-73AE-4DE5-8A55-43B9E47FC06B}" type="parTrans" cxnId="{7C36FFA4-6A1A-4F8F-A092-B9D92D7CE9A6}">
      <dgm:prSet/>
      <dgm:spPr/>
      <dgm:t>
        <a:bodyPr/>
        <a:lstStyle/>
        <a:p>
          <a:endParaRPr lang="en-US"/>
        </a:p>
      </dgm:t>
    </dgm:pt>
    <dgm:pt modelId="{3E9A3F1F-A97B-4E43-889D-F8A7440E10D3}" type="sibTrans" cxnId="{7C36FFA4-6A1A-4F8F-A092-B9D92D7CE9A6}">
      <dgm:prSet/>
      <dgm:spPr/>
      <dgm:t>
        <a:bodyPr/>
        <a:lstStyle/>
        <a:p>
          <a:endParaRPr lang="en-US"/>
        </a:p>
      </dgm:t>
    </dgm:pt>
    <dgm:pt modelId="{C2F23E32-E05C-4D2E-8FA5-64F0B7207686}">
      <dgm:prSet phldrT="[Text]" custT="1"/>
      <dgm:spPr/>
      <dgm:t>
        <a:bodyPr/>
        <a:lstStyle/>
        <a:p>
          <a:r>
            <a:rPr lang="en-US" sz="1100">
              <a:latin typeface="Franklin Gothic Book" panose="020B0503020102020204" pitchFamily="34" charset="0"/>
            </a:rPr>
            <a:t>Evaluated project types for their impact on NWI 2050 Plan critical paths</a:t>
          </a:r>
        </a:p>
      </dgm:t>
    </dgm:pt>
    <dgm:pt modelId="{EA76A9C8-8B62-440C-AC7F-C6AF9C59307F}" type="parTrans" cxnId="{244B1BDF-13C0-43BF-8CFE-4F0C724CD6F5}">
      <dgm:prSet/>
      <dgm:spPr/>
      <dgm:t>
        <a:bodyPr/>
        <a:lstStyle/>
        <a:p>
          <a:endParaRPr lang="en-US"/>
        </a:p>
      </dgm:t>
    </dgm:pt>
    <dgm:pt modelId="{AC022713-5F74-452A-8B48-973003A7FBD8}" type="sibTrans" cxnId="{244B1BDF-13C0-43BF-8CFE-4F0C724CD6F5}">
      <dgm:prSet/>
      <dgm:spPr/>
      <dgm:t>
        <a:bodyPr/>
        <a:lstStyle/>
        <a:p>
          <a:endParaRPr lang="en-US"/>
        </a:p>
      </dgm:t>
    </dgm:pt>
    <dgm:pt modelId="{85FC3AC0-93DF-48E7-8B4B-1DA7C5AAE278}">
      <dgm:prSet phldrT="[Text]" custT="1"/>
      <dgm:spPr/>
      <dgm:t>
        <a:bodyPr/>
        <a:lstStyle/>
        <a:p>
          <a:r>
            <a:rPr lang="en-US" sz="1600" b="1" i="1" baseline="0">
              <a:solidFill>
                <a:schemeClr val="accent4"/>
              </a:solidFill>
              <a:latin typeface="Franklin Gothic Book" panose="020B0503020102020204" pitchFamily="34" charset="0"/>
            </a:rPr>
            <a:t>Investment programs to review projects within</a:t>
          </a:r>
        </a:p>
      </dgm:t>
    </dgm:pt>
    <dgm:pt modelId="{366BE45E-AC6B-46A2-9C7A-E7E9D94BFB4C}" type="parTrans" cxnId="{A5C8B9D1-1C82-474C-9EA5-8AE18D7DF26C}">
      <dgm:prSet/>
      <dgm:spPr/>
      <dgm:t>
        <a:bodyPr/>
        <a:lstStyle/>
        <a:p>
          <a:endParaRPr lang="en-US"/>
        </a:p>
      </dgm:t>
    </dgm:pt>
    <dgm:pt modelId="{E2B4F7B9-CE5E-4CF8-B763-C485F15422C6}" type="sibTrans" cxnId="{A5C8B9D1-1C82-474C-9EA5-8AE18D7DF26C}">
      <dgm:prSet/>
      <dgm:spPr/>
      <dgm:t>
        <a:bodyPr/>
        <a:lstStyle/>
        <a:p>
          <a:endParaRPr lang="en-US"/>
        </a:p>
      </dgm:t>
    </dgm:pt>
    <dgm:pt modelId="{2BD3DF25-2532-4850-AF49-3084DC872D7A}">
      <dgm:prSet phldrT="[Text]" custT="1"/>
      <dgm:spPr/>
      <dgm:t>
        <a:bodyPr/>
        <a:lstStyle/>
        <a:p>
          <a:r>
            <a:rPr lang="en-US" sz="1600" b="1" i="1">
              <a:solidFill>
                <a:schemeClr val="accent4"/>
              </a:solidFill>
              <a:latin typeface="Franklin Gothic Book" panose="020B0503020102020204" pitchFamily="34" charset="0"/>
            </a:rPr>
            <a:t>High impact?</a:t>
          </a:r>
        </a:p>
      </dgm:t>
    </dgm:pt>
    <dgm:pt modelId="{7E6A25D2-732E-4546-A736-2FCC70E4B552}" type="parTrans" cxnId="{F5F7AA00-1CC7-4CD8-A3A8-AF63A36B6547}">
      <dgm:prSet/>
      <dgm:spPr/>
      <dgm:t>
        <a:bodyPr/>
        <a:lstStyle/>
        <a:p>
          <a:endParaRPr lang="en-US"/>
        </a:p>
      </dgm:t>
    </dgm:pt>
    <dgm:pt modelId="{6923B63A-FCEB-40D3-AAA2-D95E59EEA05D}" type="sibTrans" cxnId="{F5F7AA00-1CC7-4CD8-A3A8-AF63A36B6547}">
      <dgm:prSet/>
      <dgm:spPr/>
      <dgm:t>
        <a:bodyPr/>
        <a:lstStyle/>
        <a:p>
          <a:endParaRPr lang="en-US"/>
        </a:p>
      </dgm:t>
    </dgm:pt>
    <dgm:pt modelId="{C2D85C07-C56A-447E-B6CE-EA666E4A79DB}">
      <dgm:prSet phldrT="[Text]" custT="1"/>
      <dgm:spPr/>
      <dgm:t>
        <a:bodyPr/>
        <a:lstStyle/>
        <a:p>
          <a:r>
            <a:rPr lang="en-US" sz="1600" b="1" i="1">
              <a:solidFill>
                <a:srgbClr val="FFC000"/>
              </a:solidFill>
              <a:latin typeface="Franklin Gothic Book" panose="020B0503020102020204" pitchFamily="34" charset="0"/>
            </a:rPr>
            <a:t>   Medium impact?</a:t>
          </a:r>
        </a:p>
      </dgm:t>
    </dgm:pt>
    <dgm:pt modelId="{381DF058-504A-4CB4-8757-84C3D53AC347}" type="parTrans" cxnId="{B7E1D47F-3FF6-498C-B7C8-8FB2A6A3815E}">
      <dgm:prSet/>
      <dgm:spPr/>
      <dgm:t>
        <a:bodyPr/>
        <a:lstStyle/>
        <a:p>
          <a:endParaRPr lang="en-US"/>
        </a:p>
      </dgm:t>
    </dgm:pt>
    <dgm:pt modelId="{3D1AE882-B0DA-4B97-94E1-34FF5CF1A4F7}" type="sibTrans" cxnId="{B7E1D47F-3FF6-498C-B7C8-8FB2A6A3815E}">
      <dgm:prSet/>
      <dgm:spPr/>
      <dgm:t>
        <a:bodyPr/>
        <a:lstStyle/>
        <a:p>
          <a:endParaRPr lang="en-US"/>
        </a:p>
      </dgm:t>
    </dgm:pt>
    <dgm:pt modelId="{F95CADD1-DC75-4B05-BFC1-6657BAEE632A}">
      <dgm:prSet phldrT="[Text]" custT="1"/>
      <dgm:spPr/>
      <dgm:t>
        <a:bodyPr/>
        <a:lstStyle/>
        <a:p>
          <a:r>
            <a:rPr lang="en-US" sz="1600" b="1" i="1">
              <a:solidFill>
                <a:srgbClr val="FF3399"/>
              </a:solidFill>
              <a:latin typeface="Franklin Gothic Book" panose="020B0503020102020204" pitchFamily="34" charset="0"/>
            </a:rPr>
            <a:t>    Low impact?</a:t>
          </a:r>
        </a:p>
      </dgm:t>
    </dgm:pt>
    <dgm:pt modelId="{9E98CE33-FED0-43ED-BCBE-72A0D1B0045B}" type="parTrans" cxnId="{6E1BB3E4-1B91-4822-8B7E-F9475FC373C4}">
      <dgm:prSet/>
      <dgm:spPr/>
      <dgm:t>
        <a:bodyPr/>
        <a:lstStyle/>
        <a:p>
          <a:endParaRPr lang="en-US"/>
        </a:p>
      </dgm:t>
    </dgm:pt>
    <dgm:pt modelId="{7D295801-FE00-47F2-82BF-B96003787D77}" type="sibTrans" cxnId="{6E1BB3E4-1B91-4822-8B7E-F9475FC373C4}">
      <dgm:prSet/>
      <dgm:spPr/>
      <dgm:t>
        <a:bodyPr/>
        <a:lstStyle/>
        <a:p>
          <a:endParaRPr lang="en-US"/>
        </a:p>
      </dgm:t>
    </dgm:pt>
    <dgm:pt modelId="{2CE545D9-276C-4022-8879-6980A7B1F388}" type="pres">
      <dgm:prSet presAssocID="{2595F476-A1EA-4878-89BF-4CA2DB264EB6}" presName="Name0" presStyleCnt="0">
        <dgm:presLayoutVars>
          <dgm:chMax val="5"/>
          <dgm:chPref val="5"/>
          <dgm:dir/>
          <dgm:animLvl val="lvl"/>
        </dgm:presLayoutVars>
      </dgm:prSet>
      <dgm:spPr/>
    </dgm:pt>
    <dgm:pt modelId="{8C034491-E772-4064-BDFC-C6EDE92B01B8}" type="pres">
      <dgm:prSet presAssocID="{27F5E7B3-5C4F-4598-85D3-C31B004CCC45}" presName="parentText1" presStyleLbl="node1" presStyleIdx="0" presStyleCnt="3" custScaleX="106851" custLinFactNeighborX="-194" custLinFactNeighborY="3989">
        <dgm:presLayoutVars>
          <dgm:chMax/>
          <dgm:chPref val="3"/>
          <dgm:bulletEnabled val="1"/>
        </dgm:presLayoutVars>
      </dgm:prSet>
      <dgm:spPr/>
    </dgm:pt>
    <dgm:pt modelId="{3F22A8F2-524E-454E-ACDC-2653584A62DD}" type="pres">
      <dgm:prSet presAssocID="{27F5E7B3-5C4F-4598-85D3-C31B004CCC45}" presName="childText1" presStyleLbl="solidAlignAcc1" presStyleIdx="0" presStyleCnt="3" custScaleX="99493" custScaleY="98828" custLinFactNeighborX="-15116" custLinFactNeighborY="-1438">
        <dgm:presLayoutVars>
          <dgm:chMax val="0"/>
          <dgm:chPref val="0"/>
          <dgm:bulletEnabled val="1"/>
        </dgm:presLayoutVars>
      </dgm:prSet>
      <dgm:spPr/>
    </dgm:pt>
    <dgm:pt modelId="{5F6A1D35-18E2-415E-9EF4-877596A96A22}" type="pres">
      <dgm:prSet presAssocID="{64BE9FBC-3C5E-4A51-8A5B-53E20A50A231}" presName="parentText2" presStyleLbl="node1" presStyleIdx="1" presStyleCnt="3" custScaleX="108902">
        <dgm:presLayoutVars>
          <dgm:chMax/>
          <dgm:chPref val="3"/>
          <dgm:bulletEnabled val="1"/>
        </dgm:presLayoutVars>
      </dgm:prSet>
      <dgm:spPr/>
    </dgm:pt>
    <dgm:pt modelId="{353CAA6C-B50B-4DA9-9E0E-1ACDC605982D}" type="pres">
      <dgm:prSet presAssocID="{64BE9FBC-3C5E-4A51-8A5B-53E20A50A231}" presName="childText2" presStyleLbl="solidAlignAcc1" presStyleIdx="1" presStyleCnt="3" custScaleX="104878" custScaleY="92903" custLinFactNeighborX="-13613" custLinFactNeighborY="-6412">
        <dgm:presLayoutVars>
          <dgm:chMax val="0"/>
          <dgm:chPref val="0"/>
          <dgm:bulletEnabled val="1"/>
        </dgm:presLayoutVars>
      </dgm:prSet>
      <dgm:spPr/>
    </dgm:pt>
    <dgm:pt modelId="{234B9F2B-D3AF-45B3-A0FA-2D38EECF0A80}" type="pres">
      <dgm:prSet presAssocID="{C2F23E32-E05C-4D2E-8FA5-64F0B7207686}" presName="parentText3" presStyleLbl="node1" presStyleIdx="2" presStyleCnt="3" custScaleX="113059">
        <dgm:presLayoutVars>
          <dgm:chMax/>
          <dgm:chPref val="3"/>
          <dgm:bulletEnabled val="1"/>
        </dgm:presLayoutVars>
      </dgm:prSet>
      <dgm:spPr/>
    </dgm:pt>
    <dgm:pt modelId="{29F7FA93-21AB-4DC9-B409-0A7BEE13F8A2}" type="pres">
      <dgm:prSet presAssocID="{C2F23E32-E05C-4D2E-8FA5-64F0B7207686}" presName="childText3" presStyleLbl="solidAlignAcc1" presStyleIdx="2" presStyleCnt="3" custScaleX="105325" custScaleY="84548" custLinFactNeighborX="-11953" custLinFactNeighborY="-13304">
        <dgm:presLayoutVars>
          <dgm:chMax val="0"/>
          <dgm:chPref val="0"/>
          <dgm:bulletEnabled val="1"/>
        </dgm:presLayoutVars>
      </dgm:prSet>
      <dgm:spPr/>
    </dgm:pt>
  </dgm:ptLst>
  <dgm:cxnLst>
    <dgm:cxn modelId="{F5F7AA00-1CC7-4CD8-A3A8-AF63A36B6547}" srcId="{C2F23E32-E05C-4D2E-8FA5-64F0B7207686}" destId="{2BD3DF25-2532-4850-AF49-3084DC872D7A}" srcOrd="0" destOrd="0" parTransId="{7E6A25D2-732E-4546-A736-2FCC70E4B552}" sibTransId="{6923B63A-FCEB-40D3-AAA2-D95E59EEA05D}"/>
    <dgm:cxn modelId="{E3708726-0474-4F22-BD80-C745D18148D2}" type="presOf" srcId="{85FC3AC0-93DF-48E7-8B4B-1DA7C5AAE278}" destId="{353CAA6C-B50B-4DA9-9E0E-1ACDC605982D}" srcOrd="0" destOrd="1" presId="urn:microsoft.com/office/officeart/2009/3/layout/IncreasingArrowsProcess"/>
    <dgm:cxn modelId="{8CD43D2D-2735-49FB-BDB4-502079FEFBB7}" type="presOf" srcId="{522EC2B1-C3E0-4772-AF44-B619AF7C9C94}" destId="{353CAA6C-B50B-4DA9-9E0E-1ACDC605982D}" srcOrd="0" destOrd="0" presId="urn:microsoft.com/office/officeart/2009/3/layout/IncreasingArrowsProcess"/>
    <dgm:cxn modelId="{B21B3C3C-5DAD-4083-984D-A7F1CB17BDA8}" type="presOf" srcId="{C2D85C07-C56A-447E-B6CE-EA666E4A79DB}" destId="{29F7FA93-21AB-4DC9-B409-0A7BEE13F8A2}" srcOrd="0" destOrd="1" presId="urn:microsoft.com/office/officeart/2009/3/layout/IncreasingArrowsProcess"/>
    <dgm:cxn modelId="{49A26A5B-02A2-4B28-8336-6832FBF0AF10}" type="presOf" srcId="{236A84B0-EA11-4C60-9077-1DC8EDA075C2}" destId="{3F22A8F2-524E-454E-ACDC-2653584A62DD}" srcOrd="0" destOrd="0" presId="urn:microsoft.com/office/officeart/2009/3/layout/IncreasingArrowsProcess"/>
    <dgm:cxn modelId="{C9BC1667-EB38-4B0E-8445-7F98FB8E965A}" srcId="{2595F476-A1EA-4878-89BF-4CA2DB264EB6}" destId="{64BE9FBC-3C5E-4A51-8A5B-53E20A50A231}" srcOrd="1" destOrd="0" parTransId="{041E44DF-123E-4BB8-8D73-FEA864F10273}" sibTransId="{C63E321D-467F-47E5-A42A-F36EA4D48C9B}"/>
    <dgm:cxn modelId="{35E13379-7CEB-4543-8937-2561BB50A674}" type="presOf" srcId="{27F5E7B3-5C4F-4598-85D3-C31B004CCC45}" destId="{8C034491-E772-4064-BDFC-C6EDE92B01B8}" srcOrd="0" destOrd="0" presId="urn:microsoft.com/office/officeart/2009/3/layout/IncreasingArrowsProcess"/>
    <dgm:cxn modelId="{4D2ADB7C-3940-440C-AACE-BA62C5E8A41C}" srcId="{27F5E7B3-5C4F-4598-85D3-C31B004CCC45}" destId="{236A84B0-EA11-4C60-9077-1DC8EDA075C2}" srcOrd="0" destOrd="0" parTransId="{1DEACB73-99CD-4789-A8AD-A1FBAB92C69E}" sibTransId="{A0EB5D96-C179-4DA7-8190-A61BC85E6E40}"/>
    <dgm:cxn modelId="{B7E1D47F-3FF6-498C-B7C8-8FB2A6A3815E}" srcId="{C2F23E32-E05C-4D2E-8FA5-64F0B7207686}" destId="{C2D85C07-C56A-447E-B6CE-EA666E4A79DB}" srcOrd="1" destOrd="0" parTransId="{381DF058-504A-4CB4-8757-84C3D53AC347}" sibTransId="{3D1AE882-B0DA-4B97-94E1-34FF5CF1A4F7}"/>
    <dgm:cxn modelId="{B872AD8D-FCF4-4E0A-A271-2AC55E5C92A1}" type="presOf" srcId="{C2F23E32-E05C-4D2E-8FA5-64F0B7207686}" destId="{234B9F2B-D3AF-45B3-A0FA-2D38EECF0A80}" srcOrd="0" destOrd="0" presId="urn:microsoft.com/office/officeart/2009/3/layout/IncreasingArrowsProcess"/>
    <dgm:cxn modelId="{FC0782A4-F104-4410-988A-D46CCD1D1162}" type="presOf" srcId="{F95CADD1-DC75-4B05-BFC1-6657BAEE632A}" destId="{29F7FA93-21AB-4DC9-B409-0A7BEE13F8A2}" srcOrd="0" destOrd="2" presId="urn:microsoft.com/office/officeart/2009/3/layout/IncreasingArrowsProcess"/>
    <dgm:cxn modelId="{7C36FFA4-6A1A-4F8F-A092-B9D92D7CE9A6}" srcId="{64BE9FBC-3C5E-4A51-8A5B-53E20A50A231}" destId="{522EC2B1-C3E0-4772-AF44-B619AF7C9C94}" srcOrd="0" destOrd="0" parTransId="{7E2B258E-73AE-4DE5-8A55-43B9E47FC06B}" sibTransId="{3E9A3F1F-A97B-4E43-889D-F8A7440E10D3}"/>
    <dgm:cxn modelId="{5C7CAECE-65D0-49B1-8C9B-505A477B90EF}" srcId="{2595F476-A1EA-4878-89BF-4CA2DB264EB6}" destId="{27F5E7B3-5C4F-4598-85D3-C31B004CCC45}" srcOrd="0" destOrd="0" parTransId="{184C6BB2-30EC-4753-8C27-27A0D7888FF2}" sibTransId="{231FD27C-6C24-4B39-994E-673FAACC94F1}"/>
    <dgm:cxn modelId="{A5C8B9D1-1C82-474C-9EA5-8AE18D7DF26C}" srcId="{64BE9FBC-3C5E-4A51-8A5B-53E20A50A231}" destId="{85FC3AC0-93DF-48E7-8B4B-1DA7C5AAE278}" srcOrd="1" destOrd="0" parTransId="{366BE45E-AC6B-46A2-9C7A-E7E9D94BFB4C}" sibTransId="{E2B4F7B9-CE5E-4CF8-B763-C485F15422C6}"/>
    <dgm:cxn modelId="{244B1BDF-13C0-43BF-8CFE-4F0C724CD6F5}" srcId="{2595F476-A1EA-4878-89BF-4CA2DB264EB6}" destId="{C2F23E32-E05C-4D2E-8FA5-64F0B7207686}" srcOrd="2" destOrd="0" parTransId="{EA76A9C8-8B62-440C-AC7F-C6AF9C59307F}" sibTransId="{AC022713-5F74-452A-8B48-973003A7FBD8}"/>
    <dgm:cxn modelId="{6E1BB3E4-1B91-4822-8B7E-F9475FC373C4}" srcId="{C2F23E32-E05C-4D2E-8FA5-64F0B7207686}" destId="{F95CADD1-DC75-4B05-BFC1-6657BAEE632A}" srcOrd="2" destOrd="0" parTransId="{9E98CE33-FED0-43ED-BCBE-72A0D1B0045B}" sibTransId="{7D295801-FE00-47F2-82BF-B96003787D77}"/>
    <dgm:cxn modelId="{0CF720F4-970D-4A4B-B973-F5478AEC7516}" type="presOf" srcId="{2595F476-A1EA-4878-89BF-4CA2DB264EB6}" destId="{2CE545D9-276C-4022-8879-6980A7B1F388}" srcOrd="0" destOrd="0" presId="urn:microsoft.com/office/officeart/2009/3/layout/IncreasingArrowsProcess"/>
    <dgm:cxn modelId="{B36894F9-63AE-434F-B86E-97F07F893041}" type="presOf" srcId="{2BD3DF25-2532-4850-AF49-3084DC872D7A}" destId="{29F7FA93-21AB-4DC9-B409-0A7BEE13F8A2}" srcOrd="0" destOrd="0" presId="urn:microsoft.com/office/officeart/2009/3/layout/IncreasingArrowsProcess"/>
    <dgm:cxn modelId="{6F662BFF-8909-4BDD-BC64-EC47DE1C13C9}" type="presOf" srcId="{64BE9FBC-3C5E-4A51-8A5B-53E20A50A231}" destId="{5F6A1D35-18E2-415E-9EF4-877596A96A22}" srcOrd="0" destOrd="0" presId="urn:microsoft.com/office/officeart/2009/3/layout/IncreasingArrowsProcess"/>
    <dgm:cxn modelId="{08D2C2BA-F670-4CF4-8FA6-B0BE593E535D}" type="presParOf" srcId="{2CE545D9-276C-4022-8879-6980A7B1F388}" destId="{8C034491-E772-4064-BDFC-C6EDE92B01B8}" srcOrd="0" destOrd="0" presId="urn:microsoft.com/office/officeart/2009/3/layout/IncreasingArrowsProcess"/>
    <dgm:cxn modelId="{A511C968-DECD-4EFD-A1ED-9E08862E36B1}" type="presParOf" srcId="{2CE545D9-276C-4022-8879-6980A7B1F388}" destId="{3F22A8F2-524E-454E-ACDC-2653584A62DD}" srcOrd="1" destOrd="0" presId="urn:microsoft.com/office/officeart/2009/3/layout/IncreasingArrowsProcess"/>
    <dgm:cxn modelId="{BDF28A64-07DB-4529-9AB2-EAABD897F61F}" type="presParOf" srcId="{2CE545D9-276C-4022-8879-6980A7B1F388}" destId="{5F6A1D35-18E2-415E-9EF4-877596A96A22}" srcOrd="2" destOrd="0" presId="urn:microsoft.com/office/officeart/2009/3/layout/IncreasingArrowsProcess"/>
    <dgm:cxn modelId="{DC158717-7727-4E2B-95EE-8A483B0719E7}" type="presParOf" srcId="{2CE545D9-276C-4022-8879-6980A7B1F388}" destId="{353CAA6C-B50B-4DA9-9E0E-1ACDC605982D}" srcOrd="3" destOrd="0" presId="urn:microsoft.com/office/officeart/2009/3/layout/IncreasingArrowsProcess"/>
    <dgm:cxn modelId="{6762340D-ACD7-40CF-AC85-31AA50638DA7}" type="presParOf" srcId="{2CE545D9-276C-4022-8879-6980A7B1F388}" destId="{234B9F2B-D3AF-45B3-A0FA-2D38EECF0A80}" srcOrd="4" destOrd="0" presId="urn:microsoft.com/office/officeart/2009/3/layout/IncreasingArrowsProcess"/>
    <dgm:cxn modelId="{918BBD35-818B-435C-813C-7BA491D5373A}" type="presParOf" srcId="{2CE545D9-276C-4022-8879-6980A7B1F388}" destId="{29F7FA93-21AB-4DC9-B409-0A7BEE13F8A2}" srcOrd="5" destOrd="0" presId="urn:microsoft.com/office/officeart/2009/3/layout/IncreasingArrowsProcess"/>
  </dgm:cxnLst>
  <dgm:bg/>
  <dgm:whole/>
  <dgm:extLst>
    <a:ext uri="http://schemas.microsoft.com/office/drawing/2008/diagram">
      <dsp:dataModelExt xmlns:dsp="http://schemas.microsoft.com/office/drawing/2008/diagram" relId="rId52" minVer="http://schemas.openxmlformats.org/drawingml/2006/diagram"/>
    </a:ext>
  </dgm:extLst>
</dgm:dataModel>
</file>

<file path=xl/diagrams/data11.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41" qsCatId="simple" csTypeId="urn:microsoft.com/office/officeart/2005/8/colors/accent1_2#41" csCatId="accent1" phldr="1"/>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Lst>
  <dgm:cxnLst>
    <dgm:cxn modelId="{9363862D-27EA-4EA8-B0FA-23426CE23CAC}" type="presOf" srcId="{ACF53246-8961-4610-94D8-7CC10C1B4F5A}" destId="{938D80F6-33D8-45D6-B2B1-3A057F341A02}" srcOrd="0" destOrd="0" presId="urn:microsoft.com/office/officeart/2009/layout/CircleArrowProcess"/>
  </dgm:cxnLst>
  <dgm:bg/>
  <dgm:whole/>
  <dgm:extLst>
    <a:ext uri="http://schemas.microsoft.com/office/drawing/2008/diagram">
      <dsp:dataModelExt xmlns:dsp="http://schemas.microsoft.com/office/drawing/2008/diagram" relId="rId57" minVer="http://schemas.openxmlformats.org/drawingml/2006/diagram"/>
    </a:ext>
  </dgm:extLst>
</dgm:dataModel>
</file>

<file path=xl/diagrams/data12.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42" qsCatId="simple" csTypeId="urn:microsoft.com/office/officeart/2005/8/colors/accent1_2#42"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$130.5Million</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62"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C034491-E772-4064-BDFC-C6EDE92B01B8}">
      <dsp:nvSpPr>
        <dsp:cNvPr id="0" name=""/>
        <dsp:cNvSpPr/>
      </dsp:nvSpPr>
      <dsp:spPr>
        <a:xfrm>
          <a:off x="871558" y="187834"/>
          <a:ext cx="7142451" cy="973162"/>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Identify all project types elegible for federal funding</a:t>
          </a:r>
        </a:p>
      </dsp:txBody>
      <dsp:txXfrm>
        <a:off x="871558" y="431125"/>
        <a:ext cx="6899161" cy="486581"/>
      </dsp:txXfrm>
    </dsp:sp>
    <dsp:sp modelId="{3F22A8F2-524E-454E-ACDC-2653584A62DD}">
      <dsp:nvSpPr>
        <dsp:cNvPr id="0" name=""/>
        <dsp:cNvSpPr/>
      </dsp:nvSpPr>
      <dsp:spPr>
        <a:xfrm>
          <a:off x="884505" y="885714"/>
          <a:ext cx="1532964" cy="1778960"/>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baseline="0">
              <a:solidFill>
                <a:srgbClr val="00B0F0"/>
              </a:solidFill>
              <a:latin typeface="Franklin Gothic Medium" panose="020B0603020102020204" pitchFamily="34" charset="0"/>
            </a:rPr>
            <a:t>80+</a:t>
          </a:r>
        </a:p>
        <a:p>
          <a:pPr marL="0" lvl="0" indent="0" algn="l" defTabSz="8890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Project types eligible for federal-aid for NWI to consider </a:t>
          </a:r>
        </a:p>
      </dsp:txBody>
      <dsp:txXfrm>
        <a:off x="884505" y="885714"/>
        <a:ext cx="1532964" cy="1778960"/>
      </dsp:txXfrm>
    </dsp:sp>
    <dsp:sp modelId="{5F6A1D35-18E2-415E-9EF4-877596A96A22}">
      <dsp:nvSpPr>
        <dsp:cNvPr id="0" name=""/>
        <dsp:cNvSpPr/>
      </dsp:nvSpPr>
      <dsp:spPr>
        <a:xfrm>
          <a:off x="2425332" y="473287"/>
          <a:ext cx="5601613" cy="973162"/>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Categorized project types into investment programs</a:t>
          </a:r>
        </a:p>
      </dsp:txBody>
      <dsp:txXfrm>
        <a:off x="2425332" y="716578"/>
        <a:ext cx="5358323" cy="486581"/>
      </dsp:txXfrm>
    </dsp:sp>
    <dsp:sp modelId="{353CAA6C-B50B-4DA9-9E0E-1ACDC605982D}">
      <dsp:nvSpPr>
        <dsp:cNvPr id="0" name=""/>
        <dsp:cNvSpPr/>
      </dsp:nvSpPr>
      <dsp:spPr>
        <a:xfrm>
          <a:off x="2406954" y="1175092"/>
          <a:ext cx="1615935" cy="1629681"/>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a:solidFill>
                <a:srgbClr val="00B0F0"/>
              </a:solidFill>
              <a:latin typeface="Franklin Gothic Medium" panose="020B0603020102020204" pitchFamily="34" charset="0"/>
            </a:rPr>
            <a:t>13</a:t>
          </a:r>
        </a:p>
        <a:p>
          <a:pPr marL="0" lvl="0" indent="0" algn="l" defTabSz="7112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Investment programs to review projects within</a:t>
          </a:r>
        </a:p>
      </dsp:txBody>
      <dsp:txXfrm>
        <a:off x="2406954" y="1175092"/>
        <a:ext cx="1615935" cy="1629681"/>
      </dsp:txXfrm>
    </dsp:sp>
    <dsp:sp modelId="{234B9F2B-D3AF-45B3-A0FA-2D38EECF0A80}">
      <dsp:nvSpPr>
        <dsp:cNvPr id="0" name=""/>
        <dsp:cNvSpPr/>
      </dsp:nvSpPr>
      <dsp:spPr>
        <a:xfrm>
          <a:off x="3959802" y="797559"/>
          <a:ext cx="4073451" cy="973162"/>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Evaluated project types for thier impact on NWI 2050 Plan critical paths</a:t>
          </a:r>
        </a:p>
      </dsp:txBody>
      <dsp:txXfrm>
        <a:off x="3959802" y="1040850"/>
        <a:ext cx="3830161" cy="486581"/>
      </dsp:txXfrm>
    </dsp:sp>
    <dsp:sp modelId="{29F7FA93-21AB-4DC9-B409-0A7BEE13F8A2}">
      <dsp:nvSpPr>
        <dsp:cNvPr id="0" name=""/>
        <dsp:cNvSpPr/>
      </dsp:nvSpPr>
      <dsp:spPr>
        <a:xfrm>
          <a:off x="3969864" y="1451093"/>
          <a:ext cx="1622822" cy="1493037"/>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b="1" i="1" kern="1200">
              <a:solidFill>
                <a:schemeClr val="accent4"/>
              </a:solidFill>
              <a:latin typeface="Franklin Gothic Book" panose="020B0503020102020204" pitchFamily="34" charset="0"/>
            </a:rPr>
            <a:t>High impact?</a:t>
          </a:r>
        </a:p>
        <a:p>
          <a:pPr marL="0" lvl="0" indent="0" algn="l" defTabSz="711200">
            <a:lnSpc>
              <a:spcPct val="90000"/>
            </a:lnSpc>
            <a:spcBef>
              <a:spcPct val="0"/>
            </a:spcBef>
            <a:spcAft>
              <a:spcPct val="35000"/>
            </a:spcAft>
            <a:buNone/>
          </a:pPr>
          <a:r>
            <a:rPr lang="en-US" sz="1600" b="1" i="1" kern="1200">
              <a:solidFill>
                <a:srgbClr val="FFC000"/>
              </a:solidFill>
              <a:latin typeface="Franklin Gothic Book" panose="020B0503020102020204" pitchFamily="34" charset="0"/>
            </a:rPr>
            <a:t>   Medium impact?</a:t>
          </a:r>
        </a:p>
        <a:p>
          <a:pPr marL="0" lvl="0" indent="0" algn="l" defTabSz="711200">
            <a:lnSpc>
              <a:spcPct val="90000"/>
            </a:lnSpc>
            <a:spcBef>
              <a:spcPct val="0"/>
            </a:spcBef>
            <a:spcAft>
              <a:spcPct val="35000"/>
            </a:spcAft>
            <a:buNone/>
          </a:pPr>
          <a:r>
            <a:rPr lang="en-US" sz="1600" b="1" i="1" kern="1200">
              <a:solidFill>
                <a:srgbClr val="FF3399"/>
              </a:solidFill>
              <a:latin typeface="Franklin Gothic Book" panose="020B0503020102020204" pitchFamily="34" charset="0"/>
            </a:rPr>
            <a:t>    Low impact?</a:t>
          </a:r>
        </a:p>
      </dsp:txBody>
      <dsp:txXfrm>
        <a:off x="3969864" y="1451093"/>
        <a:ext cx="1622822" cy="1493037"/>
      </dsp:txXfrm>
    </dsp:sp>
    <dsp:sp modelId="{1F9EC799-47A5-42EF-B68E-6837FF3628B4}">
      <dsp:nvSpPr>
        <dsp:cNvPr id="0" name=""/>
        <dsp:cNvSpPr/>
      </dsp:nvSpPr>
      <dsp:spPr>
        <a:xfrm>
          <a:off x="5593594" y="1025635"/>
          <a:ext cx="2470661" cy="1165556"/>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Assign a scoring tier and then set a target amount of eligible funds</a:t>
          </a:r>
        </a:p>
      </dsp:txBody>
      <dsp:txXfrm>
        <a:off x="5593594" y="1317024"/>
        <a:ext cx="2179272" cy="582778"/>
      </dsp:txXfrm>
    </dsp:sp>
    <dsp:sp modelId="{9E9F69DB-49A5-45D1-89E4-C772F0F07539}">
      <dsp:nvSpPr>
        <dsp:cNvPr id="0" name=""/>
        <dsp:cNvSpPr/>
      </dsp:nvSpPr>
      <dsp:spPr>
        <a:xfrm>
          <a:off x="5602616" y="1837814"/>
          <a:ext cx="1544458" cy="1315189"/>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kern="1200">
              <a:solidFill>
                <a:schemeClr val="accent4"/>
              </a:solidFill>
              <a:latin typeface="Franklin Gothic Medium" panose="020B0603020102020204" pitchFamily="34" charset="0"/>
            </a:rPr>
            <a:t>Tier 1    $$</a:t>
          </a:r>
        </a:p>
        <a:p>
          <a:pPr marL="0" lvl="0" indent="0" algn="l" defTabSz="711200">
            <a:lnSpc>
              <a:spcPct val="90000"/>
            </a:lnSpc>
            <a:spcBef>
              <a:spcPct val="0"/>
            </a:spcBef>
            <a:spcAft>
              <a:spcPct val="35000"/>
            </a:spcAft>
            <a:buNone/>
          </a:pPr>
          <a:r>
            <a:rPr lang="en-US" sz="1600" kern="1200">
              <a:solidFill>
                <a:srgbClr val="FFC000"/>
              </a:solidFill>
              <a:latin typeface="Franklin Gothic Medium" panose="020B0603020102020204" pitchFamily="34" charset="0"/>
            </a:rPr>
            <a:t>    Tier 2    $</a:t>
          </a:r>
        </a:p>
        <a:p>
          <a:pPr marL="0" lvl="0" indent="0" algn="l" defTabSz="711200">
            <a:lnSpc>
              <a:spcPct val="90000"/>
            </a:lnSpc>
            <a:spcBef>
              <a:spcPct val="0"/>
            </a:spcBef>
            <a:spcAft>
              <a:spcPct val="35000"/>
            </a:spcAft>
            <a:buNone/>
          </a:pPr>
          <a:r>
            <a:rPr lang="en-US" sz="1600" kern="1200">
              <a:solidFill>
                <a:srgbClr val="FF3399"/>
              </a:solidFill>
              <a:latin typeface="Franklin Gothic Medium" panose="020B0603020102020204" pitchFamily="34" charset="0"/>
            </a:rPr>
            <a:t>        Tier 3    ?</a:t>
          </a:r>
        </a:p>
      </dsp:txBody>
      <dsp:txXfrm>
        <a:off x="5602616" y="1837814"/>
        <a:ext cx="1544458" cy="1315189"/>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03307" y="3396847"/>
        <a:ext cx="1268501" cy="1045881"/>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$108.4M</a:t>
          </a:r>
        </a:p>
      </dsp:txBody>
      <dsp:txXfrm>
        <a:off x="1333741" y="728418"/>
        <a:ext cx="830518" cy="716051"/>
      </dsp:txXfrm>
    </dsp:sp>
    <dsp:sp modelId="{FFA28B1B-19E7-4310-AA38-CFD6BF723365}">
      <dsp:nvSpPr>
        <dsp:cNvPr id="0" name=""/>
        <dsp:cNvSpPr/>
      </dsp:nvSpPr>
      <dsp:spPr>
        <a:xfrm>
          <a:off x="1944233" y="589788"/>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C034491-E772-4064-BDFC-C6EDE92B01B8}">
      <dsp:nvSpPr>
        <dsp:cNvPr id="0" name=""/>
        <dsp:cNvSpPr/>
      </dsp:nvSpPr>
      <dsp:spPr>
        <a:xfrm>
          <a:off x="871558" y="187834"/>
          <a:ext cx="7142451" cy="973162"/>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Identify all project types elegible for federal funding</a:t>
          </a:r>
        </a:p>
      </dsp:txBody>
      <dsp:txXfrm>
        <a:off x="871558" y="431125"/>
        <a:ext cx="6899161" cy="486581"/>
      </dsp:txXfrm>
    </dsp:sp>
    <dsp:sp modelId="{3F22A8F2-524E-454E-ACDC-2653584A62DD}">
      <dsp:nvSpPr>
        <dsp:cNvPr id="0" name=""/>
        <dsp:cNvSpPr/>
      </dsp:nvSpPr>
      <dsp:spPr>
        <a:xfrm>
          <a:off x="884505" y="885714"/>
          <a:ext cx="1532964" cy="1778960"/>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baseline="0">
              <a:solidFill>
                <a:srgbClr val="00B0F0"/>
              </a:solidFill>
              <a:latin typeface="Franklin Gothic Medium" panose="020B0603020102020204" pitchFamily="34" charset="0"/>
            </a:rPr>
            <a:t>80+</a:t>
          </a:r>
        </a:p>
        <a:p>
          <a:pPr marL="0" lvl="0" indent="0" algn="l" defTabSz="8890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Project types eligible for federal-aid for NWI to consider </a:t>
          </a:r>
        </a:p>
      </dsp:txBody>
      <dsp:txXfrm>
        <a:off x="884505" y="885714"/>
        <a:ext cx="1532964" cy="1778960"/>
      </dsp:txXfrm>
    </dsp:sp>
    <dsp:sp modelId="{5F6A1D35-18E2-415E-9EF4-877596A96A22}">
      <dsp:nvSpPr>
        <dsp:cNvPr id="0" name=""/>
        <dsp:cNvSpPr/>
      </dsp:nvSpPr>
      <dsp:spPr>
        <a:xfrm>
          <a:off x="2425332" y="473287"/>
          <a:ext cx="5601613" cy="973162"/>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Categorized project types into investment programs</a:t>
          </a:r>
        </a:p>
      </dsp:txBody>
      <dsp:txXfrm>
        <a:off x="2425332" y="716578"/>
        <a:ext cx="5358323" cy="486581"/>
      </dsp:txXfrm>
    </dsp:sp>
    <dsp:sp modelId="{353CAA6C-B50B-4DA9-9E0E-1ACDC605982D}">
      <dsp:nvSpPr>
        <dsp:cNvPr id="0" name=""/>
        <dsp:cNvSpPr/>
      </dsp:nvSpPr>
      <dsp:spPr>
        <a:xfrm>
          <a:off x="2406954" y="1175092"/>
          <a:ext cx="1615935" cy="1629681"/>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a:solidFill>
                <a:srgbClr val="00B0F0"/>
              </a:solidFill>
              <a:latin typeface="Franklin Gothic Medium" panose="020B0603020102020204" pitchFamily="34" charset="0"/>
            </a:rPr>
            <a:t>13</a:t>
          </a:r>
        </a:p>
        <a:p>
          <a:pPr marL="0" lvl="0" indent="0" algn="l" defTabSz="7112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Investment programs to review projects within</a:t>
          </a:r>
        </a:p>
      </dsp:txBody>
      <dsp:txXfrm>
        <a:off x="2406954" y="1175092"/>
        <a:ext cx="1615935" cy="1629681"/>
      </dsp:txXfrm>
    </dsp:sp>
    <dsp:sp modelId="{234B9F2B-D3AF-45B3-A0FA-2D38EECF0A80}">
      <dsp:nvSpPr>
        <dsp:cNvPr id="0" name=""/>
        <dsp:cNvSpPr/>
      </dsp:nvSpPr>
      <dsp:spPr>
        <a:xfrm>
          <a:off x="3959802" y="797559"/>
          <a:ext cx="4073451" cy="973162"/>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Evaluated project types for thier impact on NWI 2050 Plan critical paths</a:t>
          </a:r>
        </a:p>
      </dsp:txBody>
      <dsp:txXfrm>
        <a:off x="3959802" y="1040850"/>
        <a:ext cx="3830161" cy="486581"/>
      </dsp:txXfrm>
    </dsp:sp>
    <dsp:sp modelId="{29F7FA93-21AB-4DC9-B409-0A7BEE13F8A2}">
      <dsp:nvSpPr>
        <dsp:cNvPr id="0" name=""/>
        <dsp:cNvSpPr/>
      </dsp:nvSpPr>
      <dsp:spPr>
        <a:xfrm>
          <a:off x="3969864" y="1451093"/>
          <a:ext cx="1622822" cy="1493037"/>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b="1" i="1" kern="1200">
              <a:solidFill>
                <a:schemeClr val="accent4"/>
              </a:solidFill>
              <a:latin typeface="Franklin Gothic Book" panose="020B0503020102020204" pitchFamily="34" charset="0"/>
            </a:rPr>
            <a:t>High impact?</a:t>
          </a:r>
        </a:p>
        <a:p>
          <a:pPr marL="0" lvl="0" indent="0" algn="l" defTabSz="711200">
            <a:lnSpc>
              <a:spcPct val="90000"/>
            </a:lnSpc>
            <a:spcBef>
              <a:spcPct val="0"/>
            </a:spcBef>
            <a:spcAft>
              <a:spcPct val="35000"/>
            </a:spcAft>
            <a:buNone/>
          </a:pPr>
          <a:r>
            <a:rPr lang="en-US" sz="1600" b="1" i="1" kern="1200">
              <a:solidFill>
                <a:srgbClr val="FFC000"/>
              </a:solidFill>
              <a:latin typeface="Franklin Gothic Book" panose="020B0503020102020204" pitchFamily="34" charset="0"/>
            </a:rPr>
            <a:t>   Medium impact?</a:t>
          </a:r>
        </a:p>
        <a:p>
          <a:pPr marL="0" lvl="0" indent="0" algn="l" defTabSz="711200">
            <a:lnSpc>
              <a:spcPct val="90000"/>
            </a:lnSpc>
            <a:spcBef>
              <a:spcPct val="0"/>
            </a:spcBef>
            <a:spcAft>
              <a:spcPct val="35000"/>
            </a:spcAft>
            <a:buNone/>
          </a:pPr>
          <a:r>
            <a:rPr lang="en-US" sz="1600" b="1" i="1" kern="1200">
              <a:solidFill>
                <a:srgbClr val="FF3399"/>
              </a:solidFill>
              <a:latin typeface="Franklin Gothic Book" panose="020B0503020102020204" pitchFamily="34" charset="0"/>
            </a:rPr>
            <a:t>    Low impact?</a:t>
          </a:r>
        </a:p>
      </dsp:txBody>
      <dsp:txXfrm>
        <a:off x="3969864" y="1451093"/>
        <a:ext cx="1622822" cy="1493037"/>
      </dsp:txXfrm>
    </dsp:sp>
    <dsp:sp modelId="{1F9EC799-47A5-42EF-B68E-6837FF3628B4}">
      <dsp:nvSpPr>
        <dsp:cNvPr id="0" name=""/>
        <dsp:cNvSpPr/>
      </dsp:nvSpPr>
      <dsp:spPr>
        <a:xfrm>
          <a:off x="5593594" y="1025635"/>
          <a:ext cx="2470661" cy="1165556"/>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Assign a scoring tier and then set a target amount of eligible funds</a:t>
          </a:r>
        </a:p>
      </dsp:txBody>
      <dsp:txXfrm>
        <a:off x="5593594" y="1317024"/>
        <a:ext cx="2179272" cy="582778"/>
      </dsp:txXfrm>
    </dsp:sp>
    <dsp:sp modelId="{9E9F69DB-49A5-45D1-89E4-C772F0F07539}">
      <dsp:nvSpPr>
        <dsp:cNvPr id="0" name=""/>
        <dsp:cNvSpPr/>
      </dsp:nvSpPr>
      <dsp:spPr>
        <a:xfrm>
          <a:off x="5602616" y="1837814"/>
          <a:ext cx="1544458" cy="1315189"/>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kern="1200">
              <a:solidFill>
                <a:schemeClr val="accent4"/>
              </a:solidFill>
              <a:latin typeface="Franklin Gothic Medium" panose="020B0603020102020204" pitchFamily="34" charset="0"/>
            </a:rPr>
            <a:t>Tier 1    $$</a:t>
          </a:r>
        </a:p>
        <a:p>
          <a:pPr marL="0" lvl="0" indent="0" algn="l" defTabSz="711200">
            <a:lnSpc>
              <a:spcPct val="90000"/>
            </a:lnSpc>
            <a:spcBef>
              <a:spcPct val="0"/>
            </a:spcBef>
            <a:spcAft>
              <a:spcPct val="35000"/>
            </a:spcAft>
            <a:buNone/>
          </a:pPr>
          <a:r>
            <a:rPr lang="en-US" sz="1600" kern="1200">
              <a:solidFill>
                <a:srgbClr val="FFC000"/>
              </a:solidFill>
              <a:latin typeface="Franklin Gothic Medium" panose="020B0603020102020204" pitchFamily="34" charset="0"/>
            </a:rPr>
            <a:t>    Tier 2    $</a:t>
          </a:r>
        </a:p>
        <a:p>
          <a:pPr marL="0" lvl="0" indent="0" algn="l" defTabSz="711200">
            <a:lnSpc>
              <a:spcPct val="90000"/>
            </a:lnSpc>
            <a:spcBef>
              <a:spcPct val="0"/>
            </a:spcBef>
            <a:spcAft>
              <a:spcPct val="35000"/>
            </a:spcAft>
            <a:buNone/>
          </a:pPr>
          <a:r>
            <a:rPr lang="en-US" sz="1600" kern="1200">
              <a:solidFill>
                <a:srgbClr val="FF3399"/>
              </a:solidFill>
              <a:latin typeface="Franklin Gothic Medium" panose="020B0603020102020204" pitchFamily="34" charset="0"/>
            </a:rPr>
            <a:t>        Tier 3    ?</a:t>
          </a:r>
        </a:p>
      </dsp:txBody>
      <dsp:txXfrm>
        <a:off x="5602616" y="1837814"/>
        <a:ext cx="1544458" cy="1315189"/>
      </dsp:txXfrm>
    </dsp:sp>
  </dsp:spTree>
</dsp:drawing>
</file>

<file path=xl/diagrams/drawing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03307" y="3396847"/>
        <a:ext cx="1268501" cy="1045881"/>
      </dsp:txXfrm>
    </dsp:sp>
  </dsp:spTree>
</dsp:drawing>
</file>

<file path=xl/diagrams/drawing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$108.4M</a:t>
          </a:r>
        </a:p>
      </dsp:txBody>
      <dsp:txXfrm>
        <a:off x="1333741" y="728418"/>
        <a:ext cx="830518" cy="716051"/>
      </dsp:txXfrm>
    </dsp:sp>
    <dsp:sp modelId="{FFA28B1B-19E7-4310-AA38-CFD6BF723365}">
      <dsp:nvSpPr>
        <dsp:cNvPr id="0" name=""/>
        <dsp:cNvSpPr/>
      </dsp:nvSpPr>
      <dsp:spPr>
        <a:xfrm>
          <a:off x="1944233" y="589788"/>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64BFD1D-0FE7-4C2F-A02C-0E8F18E3E56A}">
      <dsp:nvSpPr>
        <dsp:cNvPr id="0" name=""/>
        <dsp:cNvSpPr/>
      </dsp:nvSpPr>
      <dsp:spPr>
        <a:xfrm>
          <a:off x="7410570" y="357179"/>
          <a:ext cx="946623" cy="946333"/>
        </a:xfrm>
        <a:prstGeom prst="teardrop">
          <a:avLst/>
        </a:prstGeom>
        <a:solidFill>
          <a:schemeClr val="accent4"/>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6EBABAE4-755E-459B-9F59-289C7F298D58}">
      <dsp:nvSpPr>
        <dsp:cNvPr id="0" name=""/>
        <dsp:cNvSpPr/>
      </dsp:nvSpPr>
      <dsp:spPr>
        <a:xfrm>
          <a:off x="7442730" y="388729"/>
          <a:ext cx="883002" cy="883233"/>
        </a:xfrm>
        <a:prstGeom prst="teardrop">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Program well-scoring projects and leverage all federal-aid available to NWI</a:t>
          </a:r>
        </a:p>
      </dsp:txBody>
      <dsp:txXfrm>
        <a:off x="7568573" y="514929"/>
        <a:ext cx="630616" cy="630833"/>
      </dsp:txXfrm>
    </dsp:sp>
    <dsp:sp modelId="{9D4886BF-C49C-4B31-8554-CBFC937A9873}">
      <dsp:nvSpPr>
        <dsp:cNvPr id="0" name=""/>
        <dsp:cNvSpPr/>
      </dsp:nvSpPr>
      <dsp:spPr>
        <a:xfrm rot="2700000">
          <a:off x="6432956"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D2CBAEB-7E86-4101-A146-D85B292CA359}">
      <dsp:nvSpPr>
        <dsp:cNvPr id="0" name=""/>
        <dsp:cNvSpPr/>
      </dsp:nvSpPr>
      <dsp:spPr>
        <a:xfrm>
          <a:off x="6464645"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 project applications with enhanced scoring criteria</a:t>
          </a:r>
        </a:p>
      </dsp:txBody>
      <dsp:txXfrm>
        <a:off x="6590489" y="514929"/>
        <a:ext cx="630616" cy="630833"/>
      </dsp:txXfrm>
    </dsp:sp>
    <dsp:sp modelId="{CFF4178B-CB1A-4D10-A705-B391DD7A2890}">
      <dsp:nvSpPr>
        <dsp:cNvPr id="0" name=""/>
        <dsp:cNvSpPr/>
      </dsp:nvSpPr>
      <dsp:spPr>
        <a:xfrm rot="2700000">
          <a:off x="5455571"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9A9E3C1C-DEFF-4D77-9DB8-66A0AE4999F9}">
      <dsp:nvSpPr>
        <dsp:cNvPr id="0" name=""/>
        <dsp:cNvSpPr/>
      </dsp:nvSpPr>
      <dsp:spPr>
        <a:xfrm>
          <a:off x="5486561"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Use targets as a guide, solicit applications for   unprogrammed and new funds</a:t>
          </a:r>
        </a:p>
      </dsp:txBody>
      <dsp:txXfrm>
        <a:off x="5613103" y="514929"/>
        <a:ext cx="630616" cy="630833"/>
      </dsp:txXfrm>
    </dsp:sp>
    <dsp:sp modelId="{A6B52866-D58C-40EF-87A7-AAB14A4F608B}">
      <dsp:nvSpPr>
        <dsp:cNvPr id="0" name=""/>
        <dsp:cNvSpPr/>
      </dsp:nvSpPr>
      <dsp:spPr>
        <a:xfrm rot="2700000">
          <a:off x="4477486"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D7ED07D9-A0FF-42DC-B713-2DF3BBAEEBD7}">
      <dsp:nvSpPr>
        <dsp:cNvPr id="0" name=""/>
        <dsp:cNvSpPr/>
      </dsp:nvSpPr>
      <dsp:spPr>
        <a:xfrm>
          <a:off x="4509175"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Assigned a scoring tier and then set a target amount of eligible funds</a:t>
          </a:r>
        </a:p>
      </dsp:txBody>
      <dsp:txXfrm>
        <a:off x="4635019" y="514929"/>
        <a:ext cx="630616" cy="630833"/>
      </dsp:txXfrm>
    </dsp:sp>
    <dsp:sp modelId="{DD7375CD-250D-47E6-84FE-01BD2B82805A}">
      <dsp:nvSpPr>
        <dsp:cNvPr id="0" name=""/>
        <dsp:cNvSpPr/>
      </dsp:nvSpPr>
      <dsp:spPr>
        <a:xfrm rot="2700000">
          <a:off x="3499402"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2B1F8B7-E690-40C4-8884-29AAE58A9CF3}">
      <dsp:nvSpPr>
        <dsp:cNvPr id="0" name=""/>
        <dsp:cNvSpPr/>
      </dsp:nvSpPr>
      <dsp:spPr>
        <a:xfrm>
          <a:off x="3531090"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Evaluated project types for their impact on NWI 2050 Plan critical paths</a:t>
          </a:r>
        </a:p>
      </dsp:txBody>
      <dsp:txXfrm>
        <a:off x="3656934" y="514929"/>
        <a:ext cx="630616" cy="630833"/>
      </dsp:txXfrm>
    </dsp:sp>
    <dsp:sp modelId="{ACF595F0-320C-4DF4-8605-F1BBA8E3FD7D}">
      <dsp:nvSpPr>
        <dsp:cNvPr id="0" name=""/>
        <dsp:cNvSpPr/>
      </dsp:nvSpPr>
      <dsp:spPr>
        <a:xfrm rot="2700000">
          <a:off x="2522016"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76980B2-F528-4D04-AF7D-0444BD8B8149}">
      <dsp:nvSpPr>
        <dsp:cNvPr id="0" name=""/>
        <dsp:cNvSpPr/>
      </dsp:nvSpPr>
      <dsp:spPr>
        <a:xfrm>
          <a:off x="2553006"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Categorized project types into investment programs</a:t>
          </a:r>
        </a:p>
      </dsp:txBody>
      <dsp:txXfrm>
        <a:off x="2679549" y="514929"/>
        <a:ext cx="630616" cy="630833"/>
      </dsp:txXfrm>
    </dsp:sp>
    <dsp:sp modelId="{176D5175-F3D6-4281-8AA5-77103F9B6215}">
      <dsp:nvSpPr>
        <dsp:cNvPr id="0" name=""/>
        <dsp:cNvSpPr/>
      </dsp:nvSpPr>
      <dsp:spPr>
        <a:xfrm rot="2700000">
          <a:off x="1543931"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B4E109D-FCF8-4018-810D-FBFA52852DA7}">
      <dsp:nvSpPr>
        <dsp:cNvPr id="0" name=""/>
        <dsp:cNvSpPr/>
      </dsp:nvSpPr>
      <dsp:spPr>
        <a:xfrm>
          <a:off x="1575620"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Identified all project types eligible for federal funding</a:t>
          </a:r>
        </a:p>
      </dsp:txBody>
      <dsp:txXfrm>
        <a:off x="1701464" y="514929"/>
        <a:ext cx="630616" cy="630833"/>
      </dsp:txXfrm>
    </dsp:sp>
  </dsp:spTree>
</dsp:drawing>
</file>

<file path=xl/diagrams/drawing8.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03307" y="3396847"/>
        <a:ext cx="1268501" cy="1045881"/>
      </dsp:txXfrm>
    </dsp:sp>
  </dsp:spTree>
</dsp:drawing>
</file>

<file path=xl/diagrams/drawing9.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$216M</a:t>
          </a:r>
        </a:p>
      </dsp:txBody>
      <dsp:txXfrm>
        <a:off x="1333741" y="728418"/>
        <a:ext cx="830518" cy="716051"/>
      </dsp:txXfrm>
    </dsp:sp>
    <dsp:sp modelId="{FFA28B1B-19E7-4310-AA38-CFD6BF723365}">
      <dsp:nvSpPr>
        <dsp:cNvPr id="0" name=""/>
        <dsp:cNvSpPr/>
      </dsp:nvSpPr>
      <dsp:spPr>
        <a:xfrm>
          <a:off x="1944233"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10.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C034491-E772-4064-BDFC-C6EDE92B01B8}">
      <dsp:nvSpPr>
        <dsp:cNvPr id="0" name=""/>
        <dsp:cNvSpPr/>
      </dsp:nvSpPr>
      <dsp:spPr>
        <a:xfrm>
          <a:off x="532936" y="128962"/>
          <a:ext cx="7823498"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Identify all project types eligible for federal funding</a:t>
          </a:r>
        </a:p>
      </dsp:txBody>
      <dsp:txXfrm>
        <a:off x="532936" y="395548"/>
        <a:ext cx="7556912" cy="533172"/>
      </dsp:txXfrm>
    </dsp:sp>
    <dsp:sp modelId="{3F22A8F2-524E-454E-ACDC-2653584A62DD}">
      <dsp:nvSpPr>
        <dsp:cNvPr id="0" name=""/>
        <dsp:cNvSpPr/>
      </dsp:nvSpPr>
      <dsp:spPr>
        <a:xfrm>
          <a:off x="462781" y="891229"/>
          <a:ext cx="2243704" cy="2030096"/>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baseline="0">
              <a:solidFill>
                <a:srgbClr val="00B0F0"/>
              </a:solidFill>
              <a:latin typeface="Franklin Gothic Medium" panose="020B0603020102020204" pitchFamily="34" charset="0"/>
            </a:rPr>
            <a:t>66</a:t>
          </a:r>
        </a:p>
        <a:p>
          <a:pPr marL="0" lvl="0" indent="0" algn="l" defTabSz="8890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Project types eligible for federal-aid for NWI to consider </a:t>
          </a:r>
        </a:p>
      </dsp:txBody>
      <dsp:txXfrm>
        <a:off x="462781" y="891229"/>
        <a:ext cx="2243704" cy="2030096"/>
      </dsp:txXfrm>
    </dsp:sp>
    <dsp:sp modelId="{5F6A1D35-18E2-415E-9EF4-877596A96A22}">
      <dsp:nvSpPr>
        <dsp:cNvPr id="0" name=""/>
        <dsp:cNvSpPr/>
      </dsp:nvSpPr>
      <dsp:spPr>
        <a:xfrm>
          <a:off x="2827569" y="441874"/>
          <a:ext cx="5517779"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Categorized project types into investment programs</a:t>
          </a:r>
        </a:p>
      </dsp:txBody>
      <dsp:txXfrm>
        <a:off x="2827569" y="708460"/>
        <a:ext cx="5251193" cy="533172"/>
      </dsp:txXfrm>
    </dsp:sp>
    <dsp:sp modelId="{353CAA6C-B50B-4DA9-9E0E-1ACDC605982D}">
      <dsp:nvSpPr>
        <dsp:cNvPr id="0" name=""/>
        <dsp:cNvSpPr/>
      </dsp:nvSpPr>
      <dsp:spPr>
        <a:xfrm>
          <a:off x="2691094" y="1205358"/>
          <a:ext cx="2365143" cy="1908386"/>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a:solidFill>
                <a:srgbClr val="00B0F0"/>
              </a:solidFill>
              <a:latin typeface="Franklin Gothic Medium" panose="020B0603020102020204" pitchFamily="34" charset="0"/>
            </a:rPr>
            <a:t>13</a:t>
          </a:r>
        </a:p>
        <a:p>
          <a:pPr marL="0" lvl="0" indent="0" algn="l" defTabSz="7112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Investment programs to review projects within</a:t>
          </a:r>
        </a:p>
      </dsp:txBody>
      <dsp:txXfrm>
        <a:off x="2691094" y="1205358"/>
        <a:ext cx="2365143" cy="1908386"/>
      </dsp:txXfrm>
    </dsp:sp>
    <dsp:sp modelId="{234B9F2B-D3AF-45B3-A0FA-2D38EECF0A80}">
      <dsp:nvSpPr>
        <dsp:cNvPr id="0" name=""/>
        <dsp:cNvSpPr/>
      </dsp:nvSpPr>
      <dsp:spPr>
        <a:xfrm>
          <a:off x="5124644" y="797322"/>
          <a:ext cx="3178767"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Evaluated project types for their impact on NWI 2050 Plan critical paths</a:t>
          </a:r>
        </a:p>
      </dsp:txBody>
      <dsp:txXfrm>
        <a:off x="5124644" y="1063908"/>
        <a:ext cx="2912181" cy="533172"/>
      </dsp:txXfrm>
    </dsp:sp>
    <dsp:sp modelId="{29F7FA93-21AB-4DC9-B409-0A7BEE13F8A2}">
      <dsp:nvSpPr>
        <dsp:cNvPr id="0" name=""/>
        <dsp:cNvSpPr/>
      </dsp:nvSpPr>
      <dsp:spPr>
        <a:xfrm>
          <a:off x="4978627" y="1506722"/>
          <a:ext cx="2375224" cy="1711343"/>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b="1" i="1" kern="1200">
              <a:solidFill>
                <a:schemeClr val="accent4"/>
              </a:solidFill>
              <a:latin typeface="Franklin Gothic Book" panose="020B0503020102020204" pitchFamily="34" charset="0"/>
            </a:rPr>
            <a:t>High impact?</a:t>
          </a:r>
        </a:p>
        <a:p>
          <a:pPr marL="0" lvl="0" indent="0" algn="l" defTabSz="711200">
            <a:lnSpc>
              <a:spcPct val="90000"/>
            </a:lnSpc>
            <a:spcBef>
              <a:spcPct val="0"/>
            </a:spcBef>
            <a:spcAft>
              <a:spcPct val="35000"/>
            </a:spcAft>
            <a:buNone/>
          </a:pPr>
          <a:r>
            <a:rPr lang="en-US" sz="1600" b="1" i="1" kern="1200">
              <a:solidFill>
                <a:srgbClr val="FFC000"/>
              </a:solidFill>
              <a:latin typeface="Franklin Gothic Book" panose="020B0503020102020204" pitchFamily="34" charset="0"/>
            </a:rPr>
            <a:t>   Medium impact?</a:t>
          </a:r>
        </a:p>
        <a:p>
          <a:pPr marL="0" lvl="0" indent="0" algn="l" defTabSz="711200">
            <a:lnSpc>
              <a:spcPct val="90000"/>
            </a:lnSpc>
            <a:spcBef>
              <a:spcPct val="0"/>
            </a:spcBef>
            <a:spcAft>
              <a:spcPct val="35000"/>
            </a:spcAft>
            <a:buNone/>
          </a:pPr>
          <a:r>
            <a:rPr lang="en-US" sz="1600" b="1" i="1" kern="1200">
              <a:solidFill>
                <a:srgbClr val="FF3399"/>
              </a:solidFill>
              <a:latin typeface="Franklin Gothic Book" panose="020B0503020102020204" pitchFamily="34" charset="0"/>
            </a:rPr>
            <a:t>    Low impact?</a:t>
          </a:r>
        </a:p>
      </dsp:txBody>
      <dsp:txXfrm>
        <a:off x="4978627" y="1506722"/>
        <a:ext cx="2375224" cy="1711343"/>
      </dsp:txXfrm>
    </dsp:sp>
  </dsp:spTree>
</dsp:drawing>
</file>

<file path=xl/diagrams/drawing1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Tree>
</dsp:drawing>
</file>

<file path=xl/diagrams/drawing1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$130.5Million</a:t>
          </a:r>
        </a:p>
      </dsp:txBody>
      <dsp:txXfrm>
        <a:off x="1333741" y="728418"/>
        <a:ext cx="830518" cy="716051"/>
      </dsp:txXfrm>
    </dsp:sp>
    <dsp:sp modelId="{FFA28B1B-19E7-4310-AA38-CFD6BF723365}">
      <dsp:nvSpPr>
        <dsp:cNvPr id="0" name=""/>
        <dsp:cNvSpPr/>
      </dsp:nvSpPr>
      <dsp:spPr>
        <a:xfrm>
          <a:off x="1944233" y="589788"/>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09/3/layout/IncreasingArrowsProcess">
  <dgm:title val=""/>
  <dgm:desc val=""/>
  <dgm:catLst>
    <dgm:cat type="process" pri="5500"/>
  </dgm:catLst>
  <dgm:samp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sampData>
  <dgm:styleData>
    <dgm:dataModel>
      <dgm:ptLst>
        <dgm:pt modelId="0" type="doc"/>
        <dgm:pt modelId="10">
          <dgm:prSet phldr="1"/>
        </dgm:pt>
        <dgm:pt modelId="11">
          <dgm:prSet phldr="1"/>
        </dgm:pt>
        <dgm:pt modelId="20">
          <dgm:prSet phldr="1"/>
        </dgm:pt>
        <dgm:pt modelId="21">
          <dgm:prSet phldr="1"/>
        </dgm:pt>
      </dgm:ptLst>
      <dgm:cxnLst>
        <dgm:cxn modelId="40" srcId="0" destId="10" srcOrd="0" destOrd="0"/>
        <dgm:cxn modelId="12" srcId="10" destId="11" srcOrd="0" destOrd="0"/>
        <dgm:cxn modelId="50" srcId="0" destId="20" srcOrd="1" destOrd="0"/>
        <dgm:cxn modelId="22" srcId="20" destId="21" srcOrd="0" destOrd="0"/>
      </dgm:cxnLst>
      <dgm:bg/>
      <dgm:whole/>
    </dgm:dataModel>
  </dgm:styleData>
  <dgm:clr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clrData>
  <dgm:layoutNode name="Name0">
    <dgm:varLst>
      <dgm:chMax val="5"/>
      <dgm:chPref val="5"/>
      <dgm:dir/>
      <dgm:animLvl val="lvl"/>
    </dgm:varLst>
    <dgm:shape xmlns:r="http://schemas.openxmlformats.org/officeDocument/2006/relationships" r:blip="">
      <dgm:adjLst/>
    </dgm:shape>
    <dgm:choose name="Name1">
      <dgm:if name="Name2" axis="ch" ptType="node" func="cnt" op="equ" val="1">
        <dgm:choose name="Name3">
          <dgm:if name="Name4" axis="ch ch" ptType="node node" func="cnt" op="equ" val="0">
            <dgm:alg type="composite">
              <dgm:param type="ar" val="6.8662"/>
            </dgm:alg>
            <dgm:choose name="Name5">
              <dgm:if name="Name6" func="var" arg="dir" op="equ" val="norm">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if>
              <dgm:else name="Name7">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else>
            </dgm:choose>
          </dgm:if>
          <dgm:else name="Name8">
            <dgm:alg type="composite">
              <dgm:param type="ar" val="1.9864"/>
            </dgm:alg>
            <dgm:choose name="Name9">
              <dgm:if name="Name10" func="var" arg="dir" op="equ" val="norm">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
                  <dgm:constr type="t" for="ch" forName="childText1" refType="h" fact="0.224"/>
                  <dgm:constr type="w" for="ch" forName="childText1" refType="w" fact="0.9241"/>
                  <dgm:constr type="h" for="ch" forName="childText1" refType="h" fact="0.776"/>
                </dgm:constrLst>
              </dgm:if>
              <dgm:else name="Name11">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076"/>
                  <dgm:constr type="t" for="ch" forName="childText1" refType="h" fact="0.224"/>
                  <dgm:constr type="w" for="ch" forName="childText1" refType="w" fact="0.9241"/>
                  <dgm:constr type="h" for="ch" forName="childText1" refType="h" fact="0.776"/>
                </dgm:constrLst>
              </dgm:else>
            </dgm:choose>
          </dgm:else>
        </dgm:choose>
      </dgm:if>
      <dgm:if name="Name12" axis="ch" ptType="node" func="cnt" op="equ" val="2">
        <dgm:choose name="Name13">
          <dgm:if name="Name14" axis="ch ch" ptType="node node" func="cnt" op="equ" val="0">
            <dgm:alg type="composite">
              <dgm:param type="ar" val="5.1498"/>
            </dgm:alg>
            <dgm:choose name="Name15">
              <dgm:if name="Name16" func="var" arg="dir" op="equ" val="norm">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462"/>
                  <dgm:constr type="t" for="ch" forName="parentText2" refType="h" fact="0.2499"/>
                  <dgm:constr type="w" for="ch" forName="parentText2" refType="w" fact="0.538"/>
                  <dgm:constr type="h" for="ch" forName="parentText2" refType="h" fact="0.7501"/>
                </dgm:constrLst>
              </dgm:if>
              <dgm:else name="Name17">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
                  <dgm:constr type="t" for="ch" forName="parentText2" refType="h" fact="0.2499"/>
                  <dgm:constr type="w" for="ch" forName="parentText2" refType="w" fact="0.538"/>
                  <dgm:constr type="h" for="ch" forName="parentText2" refType="h" fact="0.7501"/>
                </dgm:constrLst>
              </dgm:else>
            </dgm:choose>
          </dgm:if>
          <dgm:else name="Name18">
            <dgm:alg type="composite">
              <dgm:param type="ar" val="2.0563"/>
            </dgm:alg>
            <dgm:choose name="Name19">
              <dgm:if name="Name2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462"/>
                  <dgm:constr type="t" for="ch" forName="parentText2" refType="h" fact="0.0998"/>
                  <dgm:constr type="w" for="ch" forName="parentText2" refType="w" fact="0.538"/>
                  <dgm:constr type="h" for="ch" forName="parentText2" refType="h" fact="0.2995"/>
                  <dgm:constr type="l" for="ch" forName="childText1" refType="w" fact="0"/>
                  <dgm:constr type="t" for="ch" forName="childText1" refType="h" fact="0.2317"/>
                  <dgm:constr type="w" for="ch" forName="childText1" refType="w" fact="0.462"/>
                  <dgm:constr type="h" for="ch" forName="childText1" refType="h" fact="0.6685"/>
                  <dgm:constr type="l" for="ch" forName="childText2" refType="w" fact="0.462"/>
                  <dgm:constr type="t" for="ch" forName="childText2" refType="h" fact="0.3315"/>
                  <dgm:constr type="w" for="ch" forName="childText2" refType="w" fact="0.462"/>
                  <dgm:constr type="h" for="ch" forName="childText2" refType="h" fact="0.6685"/>
                </dgm:constrLst>
              </dgm:if>
              <dgm:else name="Name2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
                  <dgm:constr type="t" for="ch" forName="parentText2" refType="h" fact="0.0998"/>
                  <dgm:constr type="w" for="ch" forName="parentText2" refType="w" fact="0.538"/>
                  <dgm:constr type="h" for="ch" forName="parentText2" refType="h" fact="0.2995"/>
                  <dgm:constr type="l" for="ch" forName="childText1" refType="w" fact="0.538"/>
                  <dgm:constr type="t" for="ch" forName="childText1" refType="h" fact="0.2317"/>
                  <dgm:constr type="w" for="ch" forName="childText1" refType="w" fact="0.462"/>
                  <dgm:constr type="h" for="ch" forName="childText1" refType="h" fact="0.6685"/>
                  <dgm:constr type="l" for="ch" forName="childText2" refType="w" fact="0.076"/>
                  <dgm:constr type="t" for="ch" forName="childText2" refType="h" fact="0.3315"/>
                  <dgm:constr type="w" for="ch" forName="childText2" refType="w" fact="0.462"/>
                  <dgm:constr type="h" for="ch" forName="childText2" refType="h" fact="0.6685"/>
                </dgm:constrLst>
              </dgm:else>
            </dgm:choose>
          </dgm:else>
        </dgm:choose>
      </dgm:if>
      <dgm:if name="Name22" axis="ch" ptType="node" func="cnt" op="equ" val="3">
        <dgm:choose name="Name23">
          <dgm:if name="Name24" axis="ch ch" ptType="node node" func="cnt" op="equ" val="0">
            <dgm:alg type="composite">
              <dgm:param type="ar" val="4.1198"/>
            </dgm:alg>
            <dgm:choose name="Name25">
              <dgm:if name="Name2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308"/>
                  <dgm:constr type="t" for="ch" forName="parentText2" refType="h" fact="0.2"/>
                  <dgm:constr type="w" for="ch" forName="parentText2" refType="w" fact="0.692"/>
                  <dgm:constr type="h" for="ch" forName="parentText2" refType="h" fact="0.6"/>
                  <dgm:constr type="l" for="ch" forName="parentText3" refType="w" fact="0.616"/>
                  <dgm:constr type="t" for="ch" forName="parentText3" refType="h" fact="0.4"/>
                  <dgm:constr type="w" for="ch" forName="parentText3" refType="w" fact="0.384"/>
                  <dgm:constr type="h" for="ch" forName="parentText3" refType="h" fact="0.6"/>
                </dgm:constrLst>
              </dgm:if>
              <dgm:else name="Name2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
                  <dgm:constr type="t" for="ch" forName="parentText2" refType="h" fact="0.2"/>
                  <dgm:constr type="w" for="ch" forName="parentText2" refType="w" fact="0.692"/>
                  <dgm:constr type="h" for="ch" forName="parentText2" refType="h" fact="0.6"/>
                  <dgm:constr type="l" for="ch" forName="parentText3" refType="w" fact="0"/>
                  <dgm:constr type="t" for="ch" forName="parentText3" refType="h" fact="0.4"/>
                  <dgm:constr type="w" for="ch" forName="parentText3" refType="w" fact="0.384"/>
                  <dgm:constr type="h" for="ch" forName="parentText3" refType="h" fact="0.6"/>
                </dgm:constrLst>
              </dgm:else>
            </dgm:choose>
          </dgm:if>
          <dgm:else name="Name28">
            <dgm:alg type="composite">
              <dgm:param type="ar" val="2.0702"/>
            </dgm:alg>
            <dgm:choose name="Name29">
              <dgm:if name="Name3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
                  <dgm:constr type="t" for="ch" forName="childText1" refType="h" fact="0.2325"/>
                  <dgm:constr type="w" for="ch" forName="childText1" refType="w" fact="0.308"/>
                  <dgm:constr type="h" for="ch" forName="childText1" refType="h" fact="0.5808"/>
                  <dgm:constr type="l" for="ch" forName="childText2" refType="w" fact="0.308"/>
                  <dgm:constr type="t" for="ch" forName="childText2" refType="h" fact="0.333"/>
                  <dgm:constr type="w" for="ch" forName="childText2" refType="w" fact="0.308"/>
                  <dgm:constr type="h" for="ch" forName="childText2" refType="h" fact="0.5808"/>
                  <dgm:constr type="l" for="ch" forName="childText3" refType="w" fact="0.61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308"/>
                  <dgm:constr type="t" for="ch" forName="parentText2" refType="h" fact="0.1005"/>
                  <dgm:constr type="w" for="ch" forName="parentText2" refType="w" fact="0.692"/>
                  <dgm:constr type="h" for="ch" forName="parentText2" refType="h" fact="0.3015"/>
                  <dgm:constr type="l" for="ch" forName="parentText3" refType="w" fact="0.616"/>
                  <dgm:constr type="t" for="ch" forName="parentText3" refType="h" fact="0.201"/>
                  <dgm:constr type="w" for="ch" forName="parentText3" refType="w" fact="0.384"/>
                  <dgm:constr type="h" for="ch" forName="parentText3" refType="h" fact="0.3015"/>
                </dgm:constrLst>
              </dgm:if>
              <dgm:else name="Name3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692"/>
                  <dgm:constr type="t" for="ch" forName="childText1" refType="h" fact="0.2325"/>
                  <dgm:constr type="w" for="ch" forName="childText1" refType="w" fact="0.308"/>
                  <dgm:constr type="h" for="ch" forName="childText1" refType="h" fact="0.5808"/>
                  <dgm:constr type="l" for="ch" forName="childText2" refType="w" fact="0.384"/>
                  <dgm:constr type="t" for="ch" forName="childText2" refType="h" fact="0.333"/>
                  <dgm:constr type="w" for="ch" forName="childText2" refType="w" fact="0.308"/>
                  <dgm:constr type="h" for="ch" forName="childText2" refType="h" fact="0.5808"/>
                  <dgm:constr type="l" for="ch" forName="childText3" refType="w" fact="0.07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
                  <dgm:constr type="t" for="ch" forName="parentText2" refType="h" fact="0.1005"/>
                  <dgm:constr type="w" for="ch" forName="parentText2" refType="w" fact="0.692"/>
                  <dgm:constr type="h" for="ch" forName="parentText2" refType="h" fact="0.3015"/>
                  <dgm:constr type="l" for="ch" forName="parentText3" refType="w" fact="0"/>
                  <dgm:constr type="t" for="ch" forName="parentText3" refType="h" fact="0.201"/>
                  <dgm:constr type="w" for="ch" forName="parentText3" refType="w" fact="0.384"/>
                  <dgm:constr type="h" for="ch" forName="parentText3" refType="h" fact="0.3015"/>
                </dgm:constrLst>
              </dgm:else>
            </dgm:choose>
          </dgm:else>
        </dgm:choose>
      </dgm:if>
      <dgm:if name="Name32" axis="ch" ptType="node" func="cnt" op="equ" val="4">
        <dgm:choose name="Name33">
          <dgm:if name="Name34" axis="ch ch" ptType="node node" func="cnt" op="equ" val="0">
            <dgm:alg type="composite">
              <dgm:param type="ar" val="3.435"/>
            </dgm:alg>
            <dgm:choose name="Name35">
              <dgm:if name="Name3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2305"/>
                  <dgm:constr type="t" for="ch" forName="parentText2" refType="h" fact="0.1666"/>
                  <dgm:constr type="w" for="ch" forName="parentText2" refType="w" fact="0.7695"/>
                  <dgm:constr type="h" for="ch" forName="parentText2" refType="h" fact="0.5001"/>
                  <dgm:constr type="l" for="ch" forName="parentText3" refType="w" fact="0.461"/>
                  <dgm:constr type="t" for="ch" forName="parentText3" refType="h" fact="0.3333"/>
                  <dgm:constr type="w" for="ch" forName="parentText3" refType="w" fact="0.539"/>
                  <dgm:constr type="h" for="ch" forName="parentText3" refType="h" fact="0.5001"/>
                  <dgm:constr type="l" for="ch" forName="parentText4" refType="w" fact="0.6915"/>
                  <dgm:constr type="t" for="ch" forName="parentText4" refType="h" fact="0.4999"/>
                  <dgm:constr type="w" for="ch" forName="parentText4" refType="w" fact="0.3085"/>
                  <dgm:constr type="h" for="ch" forName="parentText4" refType="h" fact="0.5001"/>
                </dgm:constrLst>
              </dgm:if>
              <dgm:else name="Name3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
                  <dgm:constr type="t" for="ch" forName="parentText2" refType="h" fact="0.1666"/>
                  <dgm:constr type="w" for="ch" forName="parentText2" refType="w" fact="0.7695"/>
                  <dgm:constr type="h" for="ch" forName="parentText2" refType="h" fact="0.5001"/>
                  <dgm:constr type="l" for="ch" forName="parentText3" refType="w" fact="0"/>
                  <dgm:constr type="t" for="ch" forName="parentText3" refType="h" fact="0.3333"/>
                  <dgm:constr type="w" for="ch" forName="parentText3" refType="w" fact="0.539"/>
                  <dgm:constr type="h" for="ch" forName="parentText3" refType="h" fact="0.5001"/>
                  <dgm:constr type="l" for="ch" forName="parentText4" refType="w" fact="0"/>
                  <dgm:constr type="t" for="ch" forName="parentText4" refType="h" fact="0.4999"/>
                  <dgm:constr type="w" for="ch" forName="parentText4" refType="w" fact="0.3085"/>
                  <dgm:constr type="h" for="ch" forName="parentText4" refType="h" fact="0.5001"/>
                </dgm:constrLst>
              </dgm:else>
            </dgm:choose>
          </dgm:if>
          <dgm:else name="Name38">
            <dgm:alg type="composite">
              <dgm:param type="ar" val="1.9377"/>
            </dgm:alg>
            <dgm:choose name="Name39">
              <dgm:if name="Name4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
                  <dgm:constr type="t" for="ch" forName="childText1" refType="h" fact="0.218"/>
                  <dgm:constr type="w" for="ch" forName="childText1" refType="w" fact="0.2305"/>
                  <dgm:constr type="h" for="ch" forName="childText1" refType="h" fact="0.5218"/>
                  <dgm:constr type="l" for="ch" forName="childText2" refType="w" fact="0.2305"/>
                  <dgm:constr type="t" for="ch" forName="childText2" refType="h" fact="0.312"/>
                  <dgm:constr type="w" for="ch" forName="childText2" refType="w" fact="0.2305"/>
                  <dgm:constr type="h" for="ch" forName="childText2" refType="h" fact="0.5085"/>
                  <dgm:constr type="l" for="ch" forName="childText3" refType="w" fact="0.461"/>
                  <dgm:constr type="t" for="ch" forName="childText3" refType="h" fact="0.406"/>
                  <dgm:constr type="w" for="ch" forName="childText3" refType="w" fact="0.2305"/>
                  <dgm:constr type="h" for="ch" forName="childText3" refType="h" fact="0.5119"/>
                  <dgm:constr type="l" for="ch" forName="childText4" refType="w" fact="0.6915"/>
                  <dgm:constr type="t" for="ch" forName="childText4" refType="h" fact="0.5"/>
                  <dgm:constr type="w" for="ch" forName="childText4" refType="w" fact="0.232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2305"/>
                  <dgm:constr type="t" for="ch" forName="parentText2" refType="h" fact="0.094"/>
                  <dgm:constr type="w" for="ch" forName="parentText2" refType="w" fact="0.7695"/>
                  <dgm:constr type="h" for="ch" forName="parentText2" refType="h" fact="0.2821"/>
                  <dgm:constr type="l" for="ch" forName="parentText3" refType="w" fact="0.461"/>
                  <dgm:constr type="t" for="ch" forName="parentText3" refType="h" fact="0.188"/>
                  <dgm:constr type="w" for="ch" forName="parentText3" refType="w" fact="0.539"/>
                  <dgm:constr type="h" for="ch" forName="parentText3" refType="h" fact="0.2821"/>
                  <dgm:constr type="l" for="ch" forName="parentText4" refType="w" fact="0.6915"/>
                  <dgm:constr type="t" for="ch" forName="parentText4" refType="h" fact="0.282"/>
                  <dgm:constr type="w" for="ch" forName="parentText4" refType="w" fact="0.3085"/>
                  <dgm:constr type="h" for="ch" forName="parentText4" refType="h" fact="0.2821"/>
                </dgm:constrLst>
              </dgm:if>
              <dgm:else name="Name4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7695"/>
                  <dgm:constr type="t" for="ch" forName="childText1" refType="h" fact="0.218"/>
                  <dgm:constr type="w" for="ch" forName="childText1" refType="w" fact="0.2305"/>
                  <dgm:constr type="h" for="ch" forName="childText1" refType="h" fact="0.5218"/>
                  <dgm:constr type="l" for="ch" forName="childText2" refType="w" fact="0.539"/>
                  <dgm:constr type="t" for="ch" forName="childText2" refType="h" fact="0.312"/>
                  <dgm:constr type="w" for="ch" forName="childText2" refType="w" fact="0.2305"/>
                  <dgm:constr type="h" for="ch" forName="childText2" refType="h" fact="0.5085"/>
                  <dgm:constr type="l" for="ch" forName="childText3" refType="w" fact="0.3085"/>
                  <dgm:constr type="t" for="ch" forName="childText3" refType="h" fact="0.406"/>
                  <dgm:constr type="w" for="ch" forName="childText3" refType="w" fact="0.2305"/>
                  <dgm:constr type="h" for="ch" forName="childText3" refType="h" fact="0.5119"/>
                  <dgm:constr type="l" for="ch" forName="childText4" refType="w" fact="0.076"/>
                  <dgm:constr type="t" for="ch" forName="childText4" refType="h" fact="0.5"/>
                  <dgm:constr type="w" for="ch" forName="childText4" refType="w" fact="0.234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
                  <dgm:constr type="t" for="ch" forName="parentText2" refType="h" fact="0.094"/>
                  <dgm:constr type="w" for="ch" forName="parentText2" refType="w" fact="0.7695"/>
                  <dgm:constr type="h" for="ch" forName="parentText2" refType="h" fact="0.2821"/>
                  <dgm:constr type="l" for="ch" forName="parentText3" refType="w" fact="0"/>
                  <dgm:constr type="t" for="ch" forName="parentText3" refType="h" fact="0.188"/>
                  <dgm:constr type="w" for="ch" forName="parentText3" refType="w" fact="0.539"/>
                  <dgm:constr type="h" for="ch" forName="parentText3" refType="h" fact="0.2821"/>
                  <dgm:constr type="l" for="ch" forName="parentText4" refType="w" fact="0"/>
                  <dgm:constr type="t" for="ch" forName="parentText4" refType="h" fact="0.282"/>
                  <dgm:constr type="w" for="ch" forName="parentText4" refType="w" fact="0.3085"/>
                  <dgm:constr type="h" for="ch" forName="parentText4" refType="h" fact="0.2821"/>
                </dgm:constrLst>
              </dgm:else>
            </dgm:choose>
          </dgm:else>
        </dgm:choose>
      </dgm:if>
      <dgm:else name="Name42">
        <dgm:choose name="Name43">
          <dgm:if name="Name44" axis="ch ch" ptType="node node" func="cnt" op="equ" val="0">
            <dgm:alg type="composite">
              <dgm:param type="ar" val="2.9463"/>
            </dgm:alg>
            <dgm:choose name="Name45">
              <dgm:if name="Name4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1848"/>
                  <dgm:constr type="t" for="ch" forName="parentText2" refType="h" fact="0.1429"/>
                  <dgm:constr type="w" for="ch" forName="parentText2" refType="w" fact="0.8152"/>
                  <dgm:constr type="h" for="ch" forName="parentText2" refType="h" fact="0.4285"/>
                  <dgm:constr type="l" for="ch" forName="parentText3" refType="w" fact="0.3696"/>
                  <dgm:constr type="t" for="ch" forName="parentText3" refType="h" fact="0.2858"/>
                  <dgm:constr type="w" for="ch" forName="parentText3" refType="w" fact="0.6304"/>
                  <dgm:constr type="h" for="ch" forName="parentText3" refType="h" fact="0.4285"/>
                  <dgm:constr type="l" for="ch" forName="parentText4" refType="w" fact="0.5545"/>
                  <dgm:constr type="t" for="ch" forName="parentText4" refType="h" fact="0.4286"/>
                  <dgm:constr type="w" for="ch" forName="parentText4" refType="w" fact="0.4455"/>
                  <dgm:constr type="h" for="ch" forName="parentText4" refType="h" fact="0.4285"/>
                  <dgm:constr type="l" for="ch" forName="parentText5" refType="w" fact="0.7393"/>
                  <dgm:constr type="t" for="ch" forName="parentText5" refType="h" fact="0.5715"/>
                  <dgm:constr type="w" for="ch" forName="parentText5" refType="w" fact="0.2607"/>
                  <dgm:constr type="h" for="ch" forName="parentText5" refType="h" fact="0.4285"/>
                </dgm:constrLst>
              </dgm:if>
              <dgm:else name="Name4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
                  <dgm:constr type="t" for="ch" forName="parentText2" refType="h" fact="0.1429"/>
                  <dgm:constr type="w" for="ch" forName="parentText2" refType="w" fact="0.8152"/>
                  <dgm:constr type="h" for="ch" forName="parentText2" refType="h" fact="0.4285"/>
                  <dgm:constr type="l" for="ch" forName="parentText3" refType="w" fact="0"/>
                  <dgm:constr type="t" for="ch" forName="parentText3" refType="h" fact="0.2858"/>
                  <dgm:constr type="w" for="ch" forName="parentText3" refType="w" fact="0.6304"/>
                  <dgm:constr type="h" for="ch" forName="parentText3" refType="h" fact="0.4285"/>
                  <dgm:constr type="l" for="ch" forName="parentText4" refType="w" fact="0"/>
                  <dgm:constr type="t" for="ch" forName="parentText4" refType="h" fact="0.4286"/>
                  <dgm:constr type="w" for="ch" forName="parentText4" refType="w" fact="0.4455"/>
                  <dgm:constr type="h" for="ch" forName="parentText4" refType="h" fact="0.4285"/>
                  <dgm:constr type="l" for="ch" forName="parentText5" refType="w" fact="0"/>
                  <dgm:constr type="t" for="ch" forName="parentText5" refType="h" fact="0.5715"/>
                  <dgm:constr type="w" for="ch" forName="parentText5" refType="w" fact="0.2607"/>
                  <dgm:constr type="h" for="ch" forName="parentText5" refType="h" fact="0.4285"/>
                </dgm:constrLst>
              </dgm:else>
            </dgm:choose>
          </dgm:if>
          <dgm:else name="Name48">
            <dgm:alg type="composite">
              <dgm:param type="ar" val="1.7837"/>
            </dgm:alg>
            <dgm:choose name="Name49">
              <dgm:if name="Name5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
                  <dgm:constr type="t" for="ch" forName="childText1" refType="h" fact="0.1997"/>
                  <dgm:constr type="w" for="ch" forName="childText1" refType="w" fact="0.18482"/>
                  <dgm:constr type="h" for="ch" forName="childText1" refType="h" fact="0.4763"/>
                  <dgm:constr type="l" for="ch" forName="childText2" refType="w" fact="0.1848"/>
                  <dgm:constr type="t" for="ch" forName="childText2" refType="h" fact="0.2862"/>
                  <dgm:constr type="w" for="ch" forName="childText2" refType="w" fact="0.18482"/>
                  <dgm:constr type="h" for="ch" forName="childText2" refType="h" fact="0.4763"/>
                  <dgm:constr type="l" for="ch" forName="childText3" refType="w" fact="0.3696"/>
                  <dgm:constr type="t" for="ch" forName="childText3" refType="h" fact="0.3727"/>
                  <dgm:constr type="w" for="ch" forName="childText3" refType="w" fact="0.18482"/>
                  <dgm:constr type="h" for="ch" forName="childText3" refType="h" fact="0.4763"/>
                  <dgm:constr type="l" for="ch" forName="childText4" refType="w" fact="0.5545"/>
                  <dgm:constr type="t" for="ch" forName="childText4" refType="h" fact="0.4592"/>
                  <dgm:constr type="w" for="ch" forName="childText4" refType="w" fact="0.18482"/>
                  <dgm:constr type="h" for="ch" forName="childText4" refType="h" fact="0.4763"/>
                  <dgm:constr type="l" for="ch" forName="childText5" refType="w" fact="0.7393"/>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1848"/>
                  <dgm:constr type="t" for="ch" forName="parentText2" refType="h" fact="0.0865"/>
                  <dgm:constr type="w" for="ch" forName="parentText2" refType="w" fact="0.8152"/>
                  <dgm:constr type="h" for="ch" forName="parentText2" refType="h" fact="0.2594"/>
                  <dgm:constr type="l" for="ch" forName="parentText3" refType="w" fact="0.3696"/>
                  <dgm:constr type="t" for="ch" forName="parentText3" refType="h" fact="0.173"/>
                  <dgm:constr type="w" for="ch" forName="parentText3" refType="w" fact="0.6304"/>
                  <dgm:constr type="h" for="ch" forName="parentText3" refType="h" fact="0.2594"/>
                  <dgm:constr type="l" for="ch" forName="parentText4" refType="w" fact="0.5545"/>
                  <dgm:constr type="t" for="ch" forName="parentText4" refType="h" fact="0.2595"/>
                  <dgm:constr type="w" for="ch" forName="parentText4" refType="w" fact="0.4455"/>
                  <dgm:constr type="h" for="ch" forName="parentText4" refType="h" fact="0.2594"/>
                  <dgm:constr type="l" for="ch" forName="parentText5" refType="w" fact="0.7393"/>
                  <dgm:constr type="t" for="ch" forName="parentText5" refType="h" fact="0.346"/>
                  <dgm:constr type="w" for="ch" forName="parentText5" refType="w" fact="0.2607"/>
                  <dgm:constr type="h" for="ch" forName="parentText5" refType="h" fact="0.2594"/>
                </dgm:constrLst>
              </dgm:if>
              <dgm:else name="Name5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81518"/>
                  <dgm:constr type="t" for="ch" forName="childText1" refType="h" fact="0.1997"/>
                  <dgm:constr type="w" for="ch" forName="childText1" refType="w" fact="0.18482"/>
                  <dgm:constr type="h" for="ch" forName="childText1" refType="h" fact="0.4763"/>
                  <dgm:constr type="l" for="ch" forName="childText2" refType="w" fact="0.63036"/>
                  <dgm:constr type="t" for="ch" forName="childText2" refType="h" fact="0.2862"/>
                  <dgm:constr type="w" for="ch" forName="childText2" refType="w" fact="0.18482"/>
                  <dgm:constr type="h" for="ch" forName="childText2" refType="h" fact="0.4763"/>
                  <dgm:constr type="l" for="ch" forName="childText3" refType="w" fact="0.44554"/>
                  <dgm:constr type="t" for="ch" forName="childText3" refType="h" fact="0.3727"/>
                  <dgm:constr type="w" for="ch" forName="childText3" refType="w" fact="0.18482"/>
                  <dgm:constr type="h" for="ch" forName="childText3" refType="h" fact="0.4763"/>
                  <dgm:constr type="l" for="ch" forName="childText4" refType="w" fact="0.26072"/>
                  <dgm:constr type="t" for="ch" forName="childText4" refType="h" fact="0.4592"/>
                  <dgm:constr type="w" for="ch" forName="childText4" refType="w" fact="0.18482"/>
                  <dgm:constr type="h" for="ch" forName="childText4" refType="h" fact="0.4763"/>
                  <dgm:constr type="l" for="ch" forName="childText5" refType="w" fact="0.0759"/>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
                  <dgm:constr type="t" for="ch" forName="parentText2" refType="h" fact="0.0865"/>
                  <dgm:constr type="w" for="ch" forName="parentText2" refType="w" fact="0.8152"/>
                  <dgm:constr type="h" for="ch" forName="parentText2" refType="h" fact="0.2594"/>
                  <dgm:constr type="l" for="ch" forName="parentText3" refType="w" fact="0"/>
                  <dgm:constr type="t" for="ch" forName="parentText3" refType="h" fact="0.173"/>
                  <dgm:constr type="w" for="ch" forName="parentText3" refType="w" fact="0.6304"/>
                  <dgm:constr type="h" for="ch" forName="parentText3" refType="h" fact="0.2594"/>
                  <dgm:constr type="l" for="ch" forName="parentText4" refType="w" fact="0"/>
                  <dgm:constr type="t" for="ch" forName="parentText4" refType="h" fact="0.2595"/>
                  <dgm:constr type="w" for="ch" forName="parentText4" refType="w" fact="0.4455"/>
                  <dgm:constr type="h" for="ch" forName="parentText4" refType="h" fact="0.2594"/>
                  <dgm:constr type="l" for="ch" forName="parentText5" refType="w" fact="0"/>
                  <dgm:constr type="t" for="ch" forName="parentText5" refType="h" fact="0.346"/>
                  <dgm:constr type="w" for="ch" forName="parentText5" refType="w" fact="0.2607"/>
                  <dgm:constr type="h" for="ch" forName="parentText5" refType="h" fact="0.2594"/>
                </dgm:constrLst>
              </dgm:else>
            </dgm:choose>
          </dgm:else>
        </dgm:choose>
      </dgm:else>
    </dgm:choose>
    <dgm:forEach name="Name52" axis="ch" ptType="node" cnt="1">
      <dgm:layoutNode name="parentText1" styleLbl="node1">
        <dgm:varLst>
          <dgm:chMax/>
          <dgm:chPref val="3"/>
          <dgm:bulletEnabled val="1"/>
        </dgm:varLst>
        <dgm:choose name="Name53">
          <dgm:if name="Name54"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55">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56">
        <dgm:if name="Name57" axis="ch" ptType="node" func="cnt" op="gte" val="1">
          <dgm:layoutNode name="childText1"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8"/>
      </dgm:choose>
    </dgm:forEach>
    <dgm:forEach name="Name59" axis="ch" ptType="node" st="2" cnt="1">
      <dgm:layoutNode name="parentText2" styleLbl="node1">
        <dgm:varLst>
          <dgm:chMax/>
          <dgm:chPref val="3"/>
          <dgm:bulletEnabled val="1"/>
        </dgm:varLst>
        <dgm:choose name="Name60">
          <dgm:if name="Name61"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2">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63">
        <dgm:if name="Name64" axis="ch" ptType="node" func="cnt" op="gte" val="1">
          <dgm:layoutNode name="childText2"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5"/>
      </dgm:choose>
    </dgm:forEach>
    <dgm:forEach name="Name66" axis="ch" ptType="node" st="3" cnt="1">
      <dgm:layoutNode name="parentText3" styleLbl="node1">
        <dgm:varLst>
          <dgm:chMax/>
          <dgm:chPref val="3"/>
          <dgm:bulletEnabled val="1"/>
        </dgm:varLst>
        <dgm:choose name="Name67">
          <dgm:if name="Name68"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9">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0">
        <dgm:if name="Name71" axis="ch" ptType="node" func="cnt" op="gte" val="1">
          <dgm:layoutNode name="childText3"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forEach>
    <dgm:forEach name="Name73" axis="ch" ptType="node" st="4" cnt="1">
      <dgm:layoutNode name="parentText4" styleLbl="node1">
        <dgm:varLst>
          <dgm:chMax/>
          <dgm:chPref val="3"/>
          <dgm:bulletEnabled val="1"/>
        </dgm:varLst>
        <dgm:choose name="Name74">
          <dgm:if name="Name75"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76">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7">
        <dgm:if name="Name78" axis="ch" ptType="node" func="cnt" op="gte" val="1">
          <dgm:layoutNode name="childText4"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9"/>
      </dgm:choose>
    </dgm:forEach>
    <dgm:forEach name="Name80" axis="ch" ptType="node" st="5" cnt="1">
      <dgm:layoutNode name="parentText5" styleLbl="node1">
        <dgm:varLst>
          <dgm:chMax/>
          <dgm:chPref val="3"/>
          <dgm:bulletEnabled val="1"/>
        </dgm:varLst>
        <dgm:choose name="Name81">
          <dgm:if name="Name82"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83">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84">
        <dgm:if name="Name85" axis="ch" ptType="node" func="cnt" op="gte" val="1">
          <dgm:layoutNode name="childText5"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6"/>
      </dgm:choose>
    </dgm:forEach>
  </dgm:layoutNode>
</dgm:layoutDef>
</file>

<file path=xl/diagrams/layout2.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3.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4.xml><?xml version="1.0" encoding="utf-8"?>
<dgm:layoutDef xmlns:dgm="http://schemas.openxmlformats.org/drawingml/2006/diagram" xmlns:a="http://schemas.openxmlformats.org/drawingml/2006/main" uniqueId="urn:microsoft.com/office/officeart/2009/3/layout/IncreasingArrowsProcess">
  <dgm:title val=""/>
  <dgm:desc val=""/>
  <dgm:catLst>
    <dgm:cat type="process" pri="5500"/>
  </dgm:catLst>
  <dgm:samp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sampData>
  <dgm:styleData>
    <dgm:dataModel>
      <dgm:ptLst>
        <dgm:pt modelId="0" type="doc"/>
        <dgm:pt modelId="10">
          <dgm:prSet phldr="1"/>
        </dgm:pt>
        <dgm:pt modelId="11">
          <dgm:prSet phldr="1"/>
        </dgm:pt>
        <dgm:pt modelId="20">
          <dgm:prSet phldr="1"/>
        </dgm:pt>
        <dgm:pt modelId="21">
          <dgm:prSet phldr="1"/>
        </dgm:pt>
      </dgm:ptLst>
      <dgm:cxnLst>
        <dgm:cxn modelId="40" srcId="0" destId="10" srcOrd="0" destOrd="0"/>
        <dgm:cxn modelId="12" srcId="10" destId="11" srcOrd="0" destOrd="0"/>
        <dgm:cxn modelId="50" srcId="0" destId="20" srcOrd="1" destOrd="0"/>
        <dgm:cxn modelId="22" srcId="20" destId="21" srcOrd="0" destOrd="0"/>
      </dgm:cxnLst>
      <dgm:bg/>
      <dgm:whole/>
    </dgm:dataModel>
  </dgm:styleData>
  <dgm:clr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clrData>
  <dgm:layoutNode name="Name0">
    <dgm:varLst>
      <dgm:chMax val="5"/>
      <dgm:chPref val="5"/>
      <dgm:dir/>
      <dgm:animLvl val="lvl"/>
    </dgm:varLst>
    <dgm:shape xmlns:r="http://schemas.openxmlformats.org/officeDocument/2006/relationships" r:blip="">
      <dgm:adjLst/>
    </dgm:shape>
    <dgm:choose name="Name1">
      <dgm:if name="Name2" axis="ch" ptType="node" func="cnt" op="equ" val="1">
        <dgm:choose name="Name3">
          <dgm:if name="Name4" axis="ch ch" ptType="node node" func="cnt" op="equ" val="0">
            <dgm:alg type="composite">
              <dgm:param type="ar" val="6.8662"/>
            </dgm:alg>
            <dgm:choose name="Name5">
              <dgm:if name="Name6" func="var" arg="dir" op="equ" val="norm">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if>
              <dgm:else name="Name7">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else>
            </dgm:choose>
          </dgm:if>
          <dgm:else name="Name8">
            <dgm:alg type="composite">
              <dgm:param type="ar" val="1.9864"/>
            </dgm:alg>
            <dgm:choose name="Name9">
              <dgm:if name="Name10" func="var" arg="dir" op="equ" val="norm">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
                  <dgm:constr type="t" for="ch" forName="childText1" refType="h" fact="0.224"/>
                  <dgm:constr type="w" for="ch" forName="childText1" refType="w" fact="0.9241"/>
                  <dgm:constr type="h" for="ch" forName="childText1" refType="h" fact="0.776"/>
                </dgm:constrLst>
              </dgm:if>
              <dgm:else name="Name11">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076"/>
                  <dgm:constr type="t" for="ch" forName="childText1" refType="h" fact="0.224"/>
                  <dgm:constr type="w" for="ch" forName="childText1" refType="w" fact="0.9241"/>
                  <dgm:constr type="h" for="ch" forName="childText1" refType="h" fact="0.776"/>
                </dgm:constrLst>
              </dgm:else>
            </dgm:choose>
          </dgm:else>
        </dgm:choose>
      </dgm:if>
      <dgm:if name="Name12" axis="ch" ptType="node" func="cnt" op="equ" val="2">
        <dgm:choose name="Name13">
          <dgm:if name="Name14" axis="ch ch" ptType="node node" func="cnt" op="equ" val="0">
            <dgm:alg type="composite">
              <dgm:param type="ar" val="5.1498"/>
            </dgm:alg>
            <dgm:choose name="Name15">
              <dgm:if name="Name16" func="var" arg="dir" op="equ" val="norm">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462"/>
                  <dgm:constr type="t" for="ch" forName="parentText2" refType="h" fact="0.2499"/>
                  <dgm:constr type="w" for="ch" forName="parentText2" refType="w" fact="0.538"/>
                  <dgm:constr type="h" for="ch" forName="parentText2" refType="h" fact="0.7501"/>
                </dgm:constrLst>
              </dgm:if>
              <dgm:else name="Name17">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
                  <dgm:constr type="t" for="ch" forName="parentText2" refType="h" fact="0.2499"/>
                  <dgm:constr type="w" for="ch" forName="parentText2" refType="w" fact="0.538"/>
                  <dgm:constr type="h" for="ch" forName="parentText2" refType="h" fact="0.7501"/>
                </dgm:constrLst>
              </dgm:else>
            </dgm:choose>
          </dgm:if>
          <dgm:else name="Name18">
            <dgm:alg type="composite">
              <dgm:param type="ar" val="2.0563"/>
            </dgm:alg>
            <dgm:choose name="Name19">
              <dgm:if name="Name2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462"/>
                  <dgm:constr type="t" for="ch" forName="parentText2" refType="h" fact="0.0998"/>
                  <dgm:constr type="w" for="ch" forName="parentText2" refType="w" fact="0.538"/>
                  <dgm:constr type="h" for="ch" forName="parentText2" refType="h" fact="0.2995"/>
                  <dgm:constr type="l" for="ch" forName="childText1" refType="w" fact="0"/>
                  <dgm:constr type="t" for="ch" forName="childText1" refType="h" fact="0.2317"/>
                  <dgm:constr type="w" for="ch" forName="childText1" refType="w" fact="0.462"/>
                  <dgm:constr type="h" for="ch" forName="childText1" refType="h" fact="0.6685"/>
                  <dgm:constr type="l" for="ch" forName="childText2" refType="w" fact="0.462"/>
                  <dgm:constr type="t" for="ch" forName="childText2" refType="h" fact="0.3315"/>
                  <dgm:constr type="w" for="ch" forName="childText2" refType="w" fact="0.462"/>
                  <dgm:constr type="h" for="ch" forName="childText2" refType="h" fact="0.6685"/>
                </dgm:constrLst>
              </dgm:if>
              <dgm:else name="Name2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
                  <dgm:constr type="t" for="ch" forName="parentText2" refType="h" fact="0.0998"/>
                  <dgm:constr type="w" for="ch" forName="parentText2" refType="w" fact="0.538"/>
                  <dgm:constr type="h" for="ch" forName="parentText2" refType="h" fact="0.2995"/>
                  <dgm:constr type="l" for="ch" forName="childText1" refType="w" fact="0.538"/>
                  <dgm:constr type="t" for="ch" forName="childText1" refType="h" fact="0.2317"/>
                  <dgm:constr type="w" for="ch" forName="childText1" refType="w" fact="0.462"/>
                  <dgm:constr type="h" for="ch" forName="childText1" refType="h" fact="0.6685"/>
                  <dgm:constr type="l" for="ch" forName="childText2" refType="w" fact="0.076"/>
                  <dgm:constr type="t" for="ch" forName="childText2" refType="h" fact="0.3315"/>
                  <dgm:constr type="w" for="ch" forName="childText2" refType="w" fact="0.462"/>
                  <dgm:constr type="h" for="ch" forName="childText2" refType="h" fact="0.6685"/>
                </dgm:constrLst>
              </dgm:else>
            </dgm:choose>
          </dgm:else>
        </dgm:choose>
      </dgm:if>
      <dgm:if name="Name22" axis="ch" ptType="node" func="cnt" op="equ" val="3">
        <dgm:choose name="Name23">
          <dgm:if name="Name24" axis="ch ch" ptType="node node" func="cnt" op="equ" val="0">
            <dgm:alg type="composite">
              <dgm:param type="ar" val="4.1198"/>
            </dgm:alg>
            <dgm:choose name="Name25">
              <dgm:if name="Name2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308"/>
                  <dgm:constr type="t" for="ch" forName="parentText2" refType="h" fact="0.2"/>
                  <dgm:constr type="w" for="ch" forName="parentText2" refType="w" fact="0.692"/>
                  <dgm:constr type="h" for="ch" forName="parentText2" refType="h" fact="0.6"/>
                  <dgm:constr type="l" for="ch" forName="parentText3" refType="w" fact="0.616"/>
                  <dgm:constr type="t" for="ch" forName="parentText3" refType="h" fact="0.4"/>
                  <dgm:constr type="w" for="ch" forName="parentText3" refType="w" fact="0.384"/>
                  <dgm:constr type="h" for="ch" forName="parentText3" refType="h" fact="0.6"/>
                </dgm:constrLst>
              </dgm:if>
              <dgm:else name="Name2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
                  <dgm:constr type="t" for="ch" forName="parentText2" refType="h" fact="0.2"/>
                  <dgm:constr type="w" for="ch" forName="parentText2" refType="w" fact="0.692"/>
                  <dgm:constr type="h" for="ch" forName="parentText2" refType="h" fact="0.6"/>
                  <dgm:constr type="l" for="ch" forName="parentText3" refType="w" fact="0"/>
                  <dgm:constr type="t" for="ch" forName="parentText3" refType="h" fact="0.4"/>
                  <dgm:constr type="w" for="ch" forName="parentText3" refType="w" fact="0.384"/>
                  <dgm:constr type="h" for="ch" forName="parentText3" refType="h" fact="0.6"/>
                </dgm:constrLst>
              </dgm:else>
            </dgm:choose>
          </dgm:if>
          <dgm:else name="Name28">
            <dgm:alg type="composite">
              <dgm:param type="ar" val="2.0702"/>
            </dgm:alg>
            <dgm:choose name="Name29">
              <dgm:if name="Name3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
                  <dgm:constr type="t" for="ch" forName="childText1" refType="h" fact="0.2325"/>
                  <dgm:constr type="w" for="ch" forName="childText1" refType="w" fact="0.308"/>
                  <dgm:constr type="h" for="ch" forName="childText1" refType="h" fact="0.5808"/>
                  <dgm:constr type="l" for="ch" forName="childText2" refType="w" fact="0.308"/>
                  <dgm:constr type="t" for="ch" forName="childText2" refType="h" fact="0.333"/>
                  <dgm:constr type="w" for="ch" forName="childText2" refType="w" fact="0.308"/>
                  <dgm:constr type="h" for="ch" forName="childText2" refType="h" fact="0.5808"/>
                  <dgm:constr type="l" for="ch" forName="childText3" refType="w" fact="0.61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308"/>
                  <dgm:constr type="t" for="ch" forName="parentText2" refType="h" fact="0.1005"/>
                  <dgm:constr type="w" for="ch" forName="parentText2" refType="w" fact="0.692"/>
                  <dgm:constr type="h" for="ch" forName="parentText2" refType="h" fact="0.3015"/>
                  <dgm:constr type="l" for="ch" forName="parentText3" refType="w" fact="0.616"/>
                  <dgm:constr type="t" for="ch" forName="parentText3" refType="h" fact="0.201"/>
                  <dgm:constr type="w" for="ch" forName="parentText3" refType="w" fact="0.384"/>
                  <dgm:constr type="h" for="ch" forName="parentText3" refType="h" fact="0.3015"/>
                </dgm:constrLst>
              </dgm:if>
              <dgm:else name="Name3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692"/>
                  <dgm:constr type="t" for="ch" forName="childText1" refType="h" fact="0.2325"/>
                  <dgm:constr type="w" for="ch" forName="childText1" refType="w" fact="0.308"/>
                  <dgm:constr type="h" for="ch" forName="childText1" refType="h" fact="0.5808"/>
                  <dgm:constr type="l" for="ch" forName="childText2" refType="w" fact="0.384"/>
                  <dgm:constr type="t" for="ch" forName="childText2" refType="h" fact="0.333"/>
                  <dgm:constr type="w" for="ch" forName="childText2" refType="w" fact="0.308"/>
                  <dgm:constr type="h" for="ch" forName="childText2" refType="h" fact="0.5808"/>
                  <dgm:constr type="l" for="ch" forName="childText3" refType="w" fact="0.07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
                  <dgm:constr type="t" for="ch" forName="parentText2" refType="h" fact="0.1005"/>
                  <dgm:constr type="w" for="ch" forName="parentText2" refType="w" fact="0.692"/>
                  <dgm:constr type="h" for="ch" forName="parentText2" refType="h" fact="0.3015"/>
                  <dgm:constr type="l" for="ch" forName="parentText3" refType="w" fact="0"/>
                  <dgm:constr type="t" for="ch" forName="parentText3" refType="h" fact="0.201"/>
                  <dgm:constr type="w" for="ch" forName="parentText3" refType="w" fact="0.384"/>
                  <dgm:constr type="h" for="ch" forName="parentText3" refType="h" fact="0.3015"/>
                </dgm:constrLst>
              </dgm:else>
            </dgm:choose>
          </dgm:else>
        </dgm:choose>
      </dgm:if>
      <dgm:if name="Name32" axis="ch" ptType="node" func="cnt" op="equ" val="4">
        <dgm:choose name="Name33">
          <dgm:if name="Name34" axis="ch ch" ptType="node node" func="cnt" op="equ" val="0">
            <dgm:alg type="composite">
              <dgm:param type="ar" val="3.435"/>
            </dgm:alg>
            <dgm:choose name="Name35">
              <dgm:if name="Name3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2305"/>
                  <dgm:constr type="t" for="ch" forName="parentText2" refType="h" fact="0.1666"/>
                  <dgm:constr type="w" for="ch" forName="parentText2" refType="w" fact="0.7695"/>
                  <dgm:constr type="h" for="ch" forName="parentText2" refType="h" fact="0.5001"/>
                  <dgm:constr type="l" for="ch" forName="parentText3" refType="w" fact="0.461"/>
                  <dgm:constr type="t" for="ch" forName="parentText3" refType="h" fact="0.3333"/>
                  <dgm:constr type="w" for="ch" forName="parentText3" refType="w" fact="0.539"/>
                  <dgm:constr type="h" for="ch" forName="parentText3" refType="h" fact="0.5001"/>
                  <dgm:constr type="l" for="ch" forName="parentText4" refType="w" fact="0.6915"/>
                  <dgm:constr type="t" for="ch" forName="parentText4" refType="h" fact="0.4999"/>
                  <dgm:constr type="w" for="ch" forName="parentText4" refType="w" fact="0.3085"/>
                  <dgm:constr type="h" for="ch" forName="parentText4" refType="h" fact="0.5001"/>
                </dgm:constrLst>
              </dgm:if>
              <dgm:else name="Name3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
                  <dgm:constr type="t" for="ch" forName="parentText2" refType="h" fact="0.1666"/>
                  <dgm:constr type="w" for="ch" forName="parentText2" refType="w" fact="0.7695"/>
                  <dgm:constr type="h" for="ch" forName="parentText2" refType="h" fact="0.5001"/>
                  <dgm:constr type="l" for="ch" forName="parentText3" refType="w" fact="0"/>
                  <dgm:constr type="t" for="ch" forName="parentText3" refType="h" fact="0.3333"/>
                  <dgm:constr type="w" for="ch" forName="parentText3" refType="w" fact="0.539"/>
                  <dgm:constr type="h" for="ch" forName="parentText3" refType="h" fact="0.5001"/>
                  <dgm:constr type="l" for="ch" forName="parentText4" refType="w" fact="0"/>
                  <dgm:constr type="t" for="ch" forName="parentText4" refType="h" fact="0.4999"/>
                  <dgm:constr type="w" for="ch" forName="parentText4" refType="w" fact="0.3085"/>
                  <dgm:constr type="h" for="ch" forName="parentText4" refType="h" fact="0.5001"/>
                </dgm:constrLst>
              </dgm:else>
            </dgm:choose>
          </dgm:if>
          <dgm:else name="Name38">
            <dgm:alg type="composite">
              <dgm:param type="ar" val="1.9377"/>
            </dgm:alg>
            <dgm:choose name="Name39">
              <dgm:if name="Name4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
                  <dgm:constr type="t" for="ch" forName="childText1" refType="h" fact="0.218"/>
                  <dgm:constr type="w" for="ch" forName="childText1" refType="w" fact="0.2305"/>
                  <dgm:constr type="h" for="ch" forName="childText1" refType="h" fact="0.5218"/>
                  <dgm:constr type="l" for="ch" forName="childText2" refType="w" fact="0.2305"/>
                  <dgm:constr type="t" for="ch" forName="childText2" refType="h" fact="0.312"/>
                  <dgm:constr type="w" for="ch" forName="childText2" refType="w" fact="0.2305"/>
                  <dgm:constr type="h" for="ch" forName="childText2" refType="h" fact="0.5085"/>
                  <dgm:constr type="l" for="ch" forName="childText3" refType="w" fact="0.461"/>
                  <dgm:constr type="t" for="ch" forName="childText3" refType="h" fact="0.406"/>
                  <dgm:constr type="w" for="ch" forName="childText3" refType="w" fact="0.2305"/>
                  <dgm:constr type="h" for="ch" forName="childText3" refType="h" fact="0.5119"/>
                  <dgm:constr type="l" for="ch" forName="childText4" refType="w" fact="0.6915"/>
                  <dgm:constr type="t" for="ch" forName="childText4" refType="h" fact="0.5"/>
                  <dgm:constr type="w" for="ch" forName="childText4" refType="w" fact="0.232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2305"/>
                  <dgm:constr type="t" for="ch" forName="parentText2" refType="h" fact="0.094"/>
                  <dgm:constr type="w" for="ch" forName="parentText2" refType="w" fact="0.7695"/>
                  <dgm:constr type="h" for="ch" forName="parentText2" refType="h" fact="0.2821"/>
                  <dgm:constr type="l" for="ch" forName="parentText3" refType="w" fact="0.461"/>
                  <dgm:constr type="t" for="ch" forName="parentText3" refType="h" fact="0.188"/>
                  <dgm:constr type="w" for="ch" forName="parentText3" refType="w" fact="0.539"/>
                  <dgm:constr type="h" for="ch" forName="parentText3" refType="h" fact="0.2821"/>
                  <dgm:constr type="l" for="ch" forName="parentText4" refType="w" fact="0.6915"/>
                  <dgm:constr type="t" for="ch" forName="parentText4" refType="h" fact="0.282"/>
                  <dgm:constr type="w" for="ch" forName="parentText4" refType="w" fact="0.3085"/>
                  <dgm:constr type="h" for="ch" forName="parentText4" refType="h" fact="0.2821"/>
                </dgm:constrLst>
              </dgm:if>
              <dgm:else name="Name4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7695"/>
                  <dgm:constr type="t" for="ch" forName="childText1" refType="h" fact="0.218"/>
                  <dgm:constr type="w" for="ch" forName="childText1" refType="w" fact="0.2305"/>
                  <dgm:constr type="h" for="ch" forName="childText1" refType="h" fact="0.5218"/>
                  <dgm:constr type="l" for="ch" forName="childText2" refType="w" fact="0.539"/>
                  <dgm:constr type="t" for="ch" forName="childText2" refType="h" fact="0.312"/>
                  <dgm:constr type="w" for="ch" forName="childText2" refType="w" fact="0.2305"/>
                  <dgm:constr type="h" for="ch" forName="childText2" refType="h" fact="0.5085"/>
                  <dgm:constr type="l" for="ch" forName="childText3" refType="w" fact="0.3085"/>
                  <dgm:constr type="t" for="ch" forName="childText3" refType="h" fact="0.406"/>
                  <dgm:constr type="w" for="ch" forName="childText3" refType="w" fact="0.2305"/>
                  <dgm:constr type="h" for="ch" forName="childText3" refType="h" fact="0.5119"/>
                  <dgm:constr type="l" for="ch" forName="childText4" refType="w" fact="0.076"/>
                  <dgm:constr type="t" for="ch" forName="childText4" refType="h" fact="0.5"/>
                  <dgm:constr type="w" for="ch" forName="childText4" refType="w" fact="0.234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
                  <dgm:constr type="t" for="ch" forName="parentText2" refType="h" fact="0.094"/>
                  <dgm:constr type="w" for="ch" forName="parentText2" refType="w" fact="0.7695"/>
                  <dgm:constr type="h" for="ch" forName="parentText2" refType="h" fact="0.2821"/>
                  <dgm:constr type="l" for="ch" forName="parentText3" refType="w" fact="0"/>
                  <dgm:constr type="t" for="ch" forName="parentText3" refType="h" fact="0.188"/>
                  <dgm:constr type="w" for="ch" forName="parentText3" refType="w" fact="0.539"/>
                  <dgm:constr type="h" for="ch" forName="parentText3" refType="h" fact="0.2821"/>
                  <dgm:constr type="l" for="ch" forName="parentText4" refType="w" fact="0"/>
                  <dgm:constr type="t" for="ch" forName="parentText4" refType="h" fact="0.282"/>
                  <dgm:constr type="w" for="ch" forName="parentText4" refType="w" fact="0.3085"/>
                  <dgm:constr type="h" for="ch" forName="parentText4" refType="h" fact="0.2821"/>
                </dgm:constrLst>
              </dgm:else>
            </dgm:choose>
          </dgm:else>
        </dgm:choose>
      </dgm:if>
      <dgm:else name="Name42">
        <dgm:choose name="Name43">
          <dgm:if name="Name44" axis="ch ch" ptType="node node" func="cnt" op="equ" val="0">
            <dgm:alg type="composite">
              <dgm:param type="ar" val="2.9463"/>
            </dgm:alg>
            <dgm:choose name="Name45">
              <dgm:if name="Name4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1848"/>
                  <dgm:constr type="t" for="ch" forName="parentText2" refType="h" fact="0.1429"/>
                  <dgm:constr type="w" for="ch" forName="parentText2" refType="w" fact="0.8152"/>
                  <dgm:constr type="h" for="ch" forName="parentText2" refType="h" fact="0.4285"/>
                  <dgm:constr type="l" for="ch" forName="parentText3" refType="w" fact="0.3696"/>
                  <dgm:constr type="t" for="ch" forName="parentText3" refType="h" fact="0.2858"/>
                  <dgm:constr type="w" for="ch" forName="parentText3" refType="w" fact="0.6304"/>
                  <dgm:constr type="h" for="ch" forName="parentText3" refType="h" fact="0.4285"/>
                  <dgm:constr type="l" for="ch" forName="parentText4" refType="w" fact="0.5545"/>
                  <dgm:constr type="t" for="ch" forName="parentText4" refType="h" fact="0.4286"/>
                  <dgm:constr type="w" for="ch" forName="parentText4" refType="w" fact="0.4455"/>
                  <dgm:constr type="h" for="ch" forName="parentText4" refType="h" fact="0.4285"/>
                  <dgm:constr type="l" for="ch" forName="parentText5" refType="w" fact="0.7393"/>
                  <dgm:constr type="t" for="ch" forName="parentText5" refType="h" fact="0.5715"/>
                  <dgm:constr type="w" for="ch" forName="parentText5" refType="w" fact="0.2607"/>
                  <dgm:constr type="h" for="ch" forName="parentText5" refType="h" fact="0.4285"/>
                </dgm:constrLst>
              </dgm:if>
              <dgm:else name="Name4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
                  <dgm:constr type="t" for="ch" forName="parentText2" refType="h" fact="0.1429"/>
                  <dgm:constr type="w" for="ch" forName="parentText2" refType="w" fact="0.8152"/>
                  <dgm:constr type="h" for="ch" forName="parentText2" refType="h" fact="0.4285"/>
                  <dgm:constr type="l" for="ch" forName="parentText3" refType="w" fact="0"/>
                  <dgm:constr type="t" for="ch" forName="parentText3" refType="h" fact="0.2858"/>
                  <dgm:constr type="w" for="ch" forName="parentText3" refType="w" fact="0.6304"/>
                  <dgm:constr type="h" for="ch" forName="parentText3" refType="h" fact="0.4285"/>
                  <dgm:constr type="l" for="ch" forName="parentText4" refType="w" fact="0"/>
                  <dgm:constr type="t" for="ch" forName="parentText4" refType="h" fact="0.4286"/>
                  <dgm:constr type="w" for="ch" forName="parentText4" refType="w" fact="0.4455"/>
                  <dgm:constr type="h" for="ch" forName="parentText4" refType="h" fact="0.4285"/>
                  <dgm:constr type="l" for="ch" forName="parentText5" refType="w" fact="0"/>
                  <dgm:constr type="t" for="ch" forName="parentText5" refType="h" fact="0.5715"/>
                  <dgm:constr type="w" for="ch" forName="parentText5" refType="w" fact="0.2607"/>
                  <dgm:constr type="h" for="ch" forName="parentText5" refType="h" fact="0.4285"/>
                </dgm:constrLst>
              </dgm:else>
            </dgm:choose>
          </dgm:if>
          <dgm:else name="Name48">
            <dgm:alg type="composite">
              <dgm:param type="ar" val="1.7837"/>
            </dgm:alg>
            <dgm:choose name="Name49">
              <dgm:if name="Name5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
                  <dgm:constr type="t" for="ch" forName="childText1" refType="h" fact="0.1997"/>
                  <dgm:constr type="w" for="ch" forName="childText1" refType="w" fact="0.18482"/>
                  <dgm:constr type="h" for="ch" forName="childText1" refType="h" fact="0.4763"/>
                  <dgm:constr type="l" for="ch" forName="childText2" refType="w" fact="0.1848"/>
                  <dgm:constr type="t" for="ch" forName="childText2" refType="h" fact="0.2862"/>
                  <dgm:constr type="w" for="ch" forName="childText2" refType="w" fact="0.18482"/>
                  <dgm:constr type="h" for="ch" forName="childText2" refType="h" fact="0.4763"/>
                  <dgm:constr type="l" for="ch" forName="childText3" refType="w" fact="0.3696"/>
                  <dgm:constr type="t" for="ch" forName="childText3" refType="h" fact="0.3727"/>
                  <dgm:constr type="w" for="ch" forName="childText3" refType="w" fact="0.18482"/>
                  <dgm:constr type="h" for="ch" forName="childText3" refType="h" fact="0.4763"/>
                  <dgm:constr type="l" for="ch" forName="childText4" refType="w" fact="0.5545"/>
                  <dgm:constr type="t" for="ch" forName="childText4" refType="h" fact="0.4592"/>
                  <dgm:constr type="w" for="ch" forName="childText4" refType="w" fact="0.18482"/>
                  <dgm:constr type="h" for="ch" forName="childText4" refType="h" fact="0.4763"/>
                  <dgm:constr type="l" for="ch" forName="childText5" refType="w" fact="0.7393"/>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1848"/>
                  <dgm:constr type="t" for="ch" forName="parentText2" refType="h" fact="0.0865"/>
                  <dgm:constr type="w" for="ch" forName="parentText2" refType="w" fact="0.8152"/>
                  <dgm:constr type="h" for="ch" forName="parentText2" refType="h" fact="0.2594"/>
                  <dgm:constr type="l" for="ch" forName="parentText3" refType="w" fact="0.3696"/>
                  <dgm:constr type="t" for="ch" forName="parentText3" refType="h" fact="0.173"/>
                  <dgm:constr type="w" for="ch" forName="parentText3" refType="w" fact="0.6304"/>
                  <dgm:constr type="h" for="ch" forName="parentText3" refType="h" fact="0.2594"/>
                  <dgm:constr type="l" for="ch" forName="parentText4" refType="w" fact="0.5545"/>
                  <dgm:constr type="t" for="ch" forName="parentText4" refType="h" fact="0.2595"/>
                  <dgm:constr type="w" for="ch" forName="parentText4" refType="w" fact="0.4455"/>
                  <dgm:constr type="h" for="ch" forName="parentText4" refType="h" fact="0.2594"/>
                  <dgm:constr type="l" for="ch" forName="parentText5" refType="w" fact="0.7393"/>
                  <dgm:constr type="t" for="ch" forName="parentText5" refType="h" fact="0.346"/>
                  <dgm:constr type="w" for="ch" forName="parentText5" refType="w" fact="0.2607"/>
                  <dgm:constr type="h" for="ch" forName="parentText5" refType="h" fact="0.2594"/>
                </dgm:constrLst>
              </dgm:if>
              <dgm:else name="Name5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81518"/>
                  <dgm:constr type="t" for="ch" forName="childText1" refType="h" fact="0.1997"/>
                  <dgm:constr type="w" for="ch" forName="childText1" refType="w" fact="0.18482"/>
                  <dgm:constr type="h" for="ch" forName="childText1" refType="h" fact="0.4763"/>
                  <dgm:constr type="l" for="ch" forName="childText2" refType="w" fact="0.63036"/>
                  <dgm:constr type="t" for="ch" forName="childText2" refType="h" fact="0.2862"/>
                  <dgm:constr type="w" for="ch" forName="childText2" refType="w" fact="0.18482"/>
                  <dgm:constr type="h" for="ch" forName="childText2" refType="h" fact="0.4763"/>
                  <dgm:constr type="l" for="ch" forName="childText3" refType="w" fact="0.44554"/>
                  <dgm:constr type="t" for="ch" forName="childText3" refType="h" fact="0.3727"/>
                  <dgm:constr type="w" for="ch" forName="childText3" refType="w" fact="0.18482"/>
                  <dgm:constr type="h" for="ch" forName="childText3" refType="h" fact="0.4763"/>
                  <dgm:constr type="l" for="ch" forName="childText4" refType="w" fact="0.26072"/>
                  <dgm:constr type="t" for="ch" forName="childText4" refType="h" fact="0.4592"/>
                  <dgm:constr type="w" for="ch" forName="childText4" refType="w" fact="0.18482"/>
                  <dgm:constr type="h" for="ch" forName="childText4" refType="h" fact="0.4763"/>
                  <dgm:constr type="l" for="ch" forName="childText5" refType="w" fact="0.0759"/>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
                  <dgm:constr type="t" for="ch" forName="parentText2" refType="h" fact="0.0865"/>
                  <dgm:constr type="w" for="ch" forName="parentText2" refType="w" fact="0.8152"/>
                  <dgm:constr type="h" for="ch" forName="parentText2" refType="h" fact="0.2594"/>
                  <dgm:constr type="l" for="ch" forName="parentText3" refType="w" fact="0"/>
                  <dgm:constr type="t" for="ch" forName="parentText3" refType="h" fact="0.173"/>
                  <dgm:constr type="w" for="ch" forName="parentText3" refType="w" fact="0.6304"/>
                  <dgm:constr type="h" for="ch" forName="parentText3" refType="h" fact="0.2594"/>
                  <dgm:constr type="l" for="ch" forName="parentText4" refType="w" fact="0"/>
                  <dgm:constr type="t" for="ch" forName="parentText4" refType="h" fact="0.2595"/>
                  <dgm:constr type="w" for="ch" forName="parentText4" refType="w" fact="0.4455"/>
                  <dgm:constr type="h" for="ch" forName="parentText4" refType="h" fact="0.2594"/>
                  <dgm:constr type="l" for="ch" forName="parentText5" refType="w" fact="0"/>
                  <dgm:constr type="t" for="ch" forName="parentText5" refType="h" fact="0.346"/>
                  <dgm:constr type="w" for="ch" forName="parentText5" refType="w" fact="0.2607"/>
                  <dgm:constr type="h" for="ch" forName="parentText5" refType="h" fact="0.2594"/>
                </dgm:constrLst>
              </dgm:else>
            </dgm:choose>
          </dgm:else>
        </dgm:choose>
      </dgm:else>
    </dgm:choose>
    <dgm:forEach name="Name52" axis="ch" ptType="node" cnt="1">
      <dgm:layoutNode name="parentText1" styleLbl="node1">
        <dgm:varLst>
          <dgm:chMax/>
          <dgm:chPref val="3"/>
          <dgm:bulletEnabled val="1"/>
        </dgm:varLst>
        <dgm:choose name="Name53">
          <dgm:if name="Name54"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55">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56">
        <dgm:if name="Name57" axis="ch" ptType="node" func="cnt" op="gte" val="1">
          <dgm:layoutNode name="childText1"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8"/>
      </dgm:choose>
    </dgm:forEach>
    <dgm:forEach name="Name59" axis="ch" ptType="node" st="2" cnt="1">
      <dgm:layoutNode name="parentText2" styleLbl="node1">
        <dgm:varLst>
          <dgm:chMax/>
          <dgm:chPref val="3"/>
          <dgm:bulletEnabled val="1"/>
        </dgm:varLst>
        <dgm:choose name="Name60">
          <dgm:if name="Name61"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2">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63">
        <dgm:if name="Name64" axis="ch" ptType="node" func="cnt" op="gte" val="1">
          <dgm:layoutNode name="childText2"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5"/>
      </dgm:choose>
    </dgm:forEach>
    <dgm:forEach name="Name66" axis="ch" ptType="node" st="3" cnt="1">
      <dgm:layoutNode name="parentText3" styleLbl="node1">
        <dgm:varLst>
          <dgm:chMax/>
          <dgm:chPref val="3"/>
          <dgm:bulletEnabled val="1"/>
        </dgm:varLst>
        <dgm:choose name="Name67">
          <dgm:if name="Name68"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9">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0">
        <dgm:if name="Name71" axis="ch" ptType="node" func="cnt" op="gte" val="1">
          <dgm:layoutNode name="childText3"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forEach>
    <dgm:forEach name="Name73" axis="ch" ptType="node" st="4" cnt="1">
      <dgm:layoutNode name="parentText4" styleLbl="node1">
        <dgm:varLst>
          <dgm:chMax/>
          <dgm:chPref val="3"/>
          <dgm:bulletEnabled val="1"/>
        </dgm:varLst>
        <dgm:choose name="Name74">
          <dgm:if name="Name75"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76">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7">
        <dgm:if name="Name78" axis="ch" ptType="node" func="cnt" op="gte" val="1">
          <dgm:layoutNode name="childText4"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9"/>
      </dgm:choose>
    </dgm:forEach>
    <dgm:forEach name="Name80" axis="ch" ptType="node" st="5" cnt="1">
      <dgm:layoutNode name="parentText5" styleLbl="node1">
        <dgm:varLst>
          <dgm:chMax/>
          <dgm:chPref val="3"/>
          <dgm:bulletEnabled val="1"/>
        </dgm:varLst>
        <dgm:choose name="Name81">
          <dgm:if name="Name82"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83">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84">
        <dgm:if name="Name85" axis="ch" ptType="node" func="cnt" op="gte" val="1">
          <dgm:layoutNode name="childText5"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6"/>
      </dgm:choose>
    </dgm:forEach>
  </dgm:layoutNode>
</dgm:layoutDef>
</file>

<file path=xl/diagrams/layout5.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6.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7.xml><?xml version="1.0" encoding="utf-8"?>
<dgm:layoutDef xmlns:dgm="http://schemas.openxmlformats.org/drawingml/2006/diagram" xmlns:a="http://schemas.openxmlformats.org/drawingml/2006/main" uniqueId="urn:microsoft.com/office/officeart/2011/layout/CircleProcess">
  <dgm:title val="Circle Process"/>
  <dgm:desc val="Use to show sequential steps in a process. Limited to eleven Level 1 shapes with an unlimited number of Level 2 shapes. Works best with small amounts of text. Unused text does not appear, but remains available if you switch layouts."/>
  <dgm:catLst>
    <dgm:cat type="process" pri="8500"/>
    <dgm:cat type="officeonline" pri="85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11"/>
      <dgm:chPref val="11"/>
      <dgm:dir/>
      <dgm:resizeHandles/>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5"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Parent2" refType="w" fact="0.6249"/>
              <dgm:constr type="t" for="ch" forName="Parent2" refType="h" fact="0.2022"/>
              <dgm:constr type="w" for="ch" forName="Parent2" refType="w" fact="0.3001"/>
              <dgm:constr type="h" for="ch" forName="Parent2" refType="h" fact="0.3799"/>
              <dgm:constr type="l" for="ch" forName="Parent1" refType="w" fact="0.1597"/>
              <dgm:constr type="t" for="ch" forName="Parent1" refType="h" fact="0.2022"/>
              <dgm:constr type="w" for="ch" forName="Parent1" refType="w" fact="0.3001"/>
              <dgm:constr type="h" for="ch" forName="Parent1" refType="h" fact="0.3799"/>
              <dgm:constr type="l" for="ch" forName="Accent2" refType="w" fact="0.5498"/>
              <dgm:constr type="t" for="ch" forName="Accent2" refType="h" fact="0.1072"/>
              <dgm:constr type="w" for="ch" forName="Accent2" refType="w" fact="0.4502"/>
              <dgm:constr type="h" for="ch" forName="Accent2" refType="h" fact="0.5699"/>
              <dgm:constr type="l" for="ch" forName="ParentBackground2" refType="w" fact="0.5648"/>
              <dgm:constr type="t" for="ch" forName="ParentBackground2" refType="h" fact="0.1262"/>
              <dgm:constr type="w" for="ch" forName="ParentBackground2" refType="w" fact="0.4201"/>
              <dgm:constr type="h" for="ch" forName="ParentBackground2" refType="h" fact="0.5319"/>
              <dgm:constr type="l" for="ch" forName="Child2" refType="w" fact="0.5648"/>
              <dgm:constr type="t" for="ch" forName="Child2" refType="h" fact="0.6876"/>
              <dgm:constr type="w" for="ch" forName="Child2" refType="w" fact="0.4201"/>
              <dgm:constr type="h" for="ch" forName="Child2" refType="h" fact="0.3124"/>
              <dgm:constr type="l" for="ch" forName="Accent1" refType="w" fact="-0.0086"/>
              <dgm:constr type="t" for="ch" forName="Accent1" refType="h" fact="-0.0109"/>
              <dgm:constr type="w" for="ch" forName="Accent1" refType="w" fact="0.6367"/>
              <dgm:constr type="h" for="ch" forName="Accent1" refType="h" fact="0.806"/>
              <dgm:constr type="l" for="ch" forName="ParentBackground1" refType="w" fact="0.0997"/>
              <dgm:constr type="t" for="ch" forName="ParentBackground1" refType="h" fact="0.1262"/>
              <dgm:constr type="w" for="ch" forName="ParentBackground1" refType="w" fact="0.4201"/>
              <dgm:constr type="h" for="ch" forName="ParentBackground1" refType="h" fact="0.5319"/>
              <dgm:constr type="l" for="ch" forName="Child1" refType="w" fact="0.0997"/>
              <dgm:constr type="t" for="ch" forName="Child1" refType="h" fact="0.6876"/>
              <dgm:constr type="w" for="ch" forName="Child1" refType="w" fact="0.4201"/>
              <dgm:constr type="h" for="ch" forName="Child1" refType="h" fact="0.3124"/>
            </dgm:constrLst>
          </dgm:if>
          <dgm:if name="Name6"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Parent3" refType="w" fact="0.744"/>
              <dgm:constr type="t" for="ch" forName="Parent3" refType="h" fact="0.2022"/>
              <dgm:constr type="w" for="ch" forName="Parent3" refType="w" fact="0.2048"/>
              <dgm:constr type="h" for="ch" forName="Parent3" refType="h" fact="0.3799"/>
              <dgm:constr type="l" for="ch" forName="Parent2" refType="w" fact="0.4265"/>
              <dgm:constr type="t" for="ch" forName="Parent2" refType="h" fact="0.2022"/>
              <dgm:constr type="w" for="ch" forName="Parent2" refType="w" fact="0.2048"/>
              <dgm:constr type="h" for="ch" forName="Parent2" refType="h" fact="0.3799"/>
              <dgm:constr type="l" for="ch" forName="Parent1" refType="w" fact="0.109"/>
              <dgm:constr type="t" for="ch" forName="Parent1" refType="h" fact="0.2022"/>
              <dgm:constr type="w" for="ch" forName="Parent1" refType="w" fact="0.2048"/>
              <dgm:constr type="h" for="ch" forName="Parent1" refType="h" fact="0.3799"/>
              <dgm:constr type="l" for="ch" forName="Accent3" refType="w" fact="0.6928"/>
              <dgm:constr type="t" for="ch" forName="Accent3" refType="h" fact="0.1072"/>
              <dgm:constr type="w" for="ch" forName="Accent3" refType="w" fact="0.3072"/>
              <dgm:constr type="h" for="ch" forName="Accent3" refType="h" fact="0.5699"/>
              <dgm:constr type="l" for="ch" forName="ParentBackground3" refType="w" fact="0.703"/>
              <dgm:constr type="t" for="ch" forName="ParentBackground3" refType="h" fact="0.1262"/>
              <dgm:constr type="w" for="ch" forName="ParentBackground3" refType="w" fact="0.2868"/>
              <dgm:constr type="h" for="ch" forName="ParentBackground3" refType="h" fact="0.5319"/>
              <dgm:constr type="l" for="ch" forName="Child3" refType="w" fact="0.703"/>
              <dgm:constr type="t" for="ch" forName="Child3" refType="h" fact="0.6876"/>
              <dgm:constr type="w" for="ch" forName="Child3" refType="w" fact="0.2868"/>
              <dgm:constr type="h" for="ch" forName="Child3" refType="h" fact="0.3124"/>
              <dgm:constr type="l" for="ch" forName="Accent2" refType="w" fact="0.3122"/>
              <dgm:constr type="t" for="ch" forName="Accent2" refType="h" fact="-0.0109"/>
              <dgm:constr type="w" for="ch" forName="Accent2" refType="w" fact="0.4334"/>
              <dgm:constr type="h" for="ch" forName="Accent2" refType="h" fact="0.806"/>
              <dgm:constr type="l" for="ch" forName="ParentBackground2" refType="w" fact="0.3855"/>
              <dgm:constr type="t" for="ch" forName="ParentBackground2" refType="h" fact="0.1262"/>
              <dgm:constr type="w" for="ch" forName="ParentBackground2" refType="w" fact="0.2868"/>
              <dgm:constr type="h" for="ch" forName="ParentBackground2" refType="h" fact="0.5319"/>
              <dgm:constr type="l" for="ch" forName="Child2" refType="w" fact="0.3855"/>
              <dgm:constr type="t" for="ch" forName="Child2" refType="h" fact="0.6876"/>
              <dgm:constr type="w" for="ch" forName="Child2" refType="w" fact="0.2868"/>
              <dgm:constr type="h" for="ch" forName="Child2" refType="h" fact="0.3124"/>
              <dgm:constr type="l" for="ch" forName="Accent1" refType="w" fact="-0.0053"/>
              <dgm:constr type="t" for="ch" forName="Accent1" refType="h" fact="-0.0109"/>
              <dgm:constr type="w" for="ch" forName="Accent1" refType="w" fact="0.4334"/>
              <dgm:constr type="h" for="ch" forName="Accent1" refType="h" fact="0.806"/>
              <dgm:constr type="l" for="ch" forName="ParentBackground1" refType="w" fact="0.068"/>
              <dgm:constr type="t" for="ch" forName="ParentBackground1" refType="h" fact="0.1262"/>
              <dgm:constr type="w" for="ch" forName="ParentBackground1" refType="w" fact="0.2868"/>
              <dgm:constr type="h" for="ch" forName="ParentBackground1" refType="h" fact="0.5319"/>
              <dgm:constr type="l" for="ch" forName="Child1" refType="w" fact="0.068"/>
              <dgm:constr type="t" for="ch" forName="Child1" refType="h" fact="0.6876"/>
              <dgm:constr type="w" for="ch" forName="Child1" refType="w" fact="0.2868"/>
              <dgm:constr type="h" for="ch" forName="Child1" refType="h" fact="0.3124"/>
            </dgm:constrLst>
          </dgm:if>
          <dgm:if name="Name7"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Parent4" refType="w" fact="0.8057"/>
              <dgm:constr type="t" for="ch" forName="Parent4" refType="h" fact="0.2022"/>
              <dgm:constr type="w" for="ch" forName="Parent4" refType="w" fact="0.1555"/>
              <dgm:constr type="h" for="ch" forName="Parent4" refType="h" fact="0.3799"/>
              <dgm:constr type="l" for="ch" forName="Parent3" refType="w" fact="0.5647"/>
              <dgm:constr type="t" for="ch" forName="Parent3" refType="h" fact="0.2022"/>
              <dgm:constr type="w" for="ch" forName="Parent3" refType="w" fact="0.1555"/>
              <dgm:constr type="h" for="ch" forName="Parent3" refType="h" fact="0.3799"/>
              <dgm:constr type="l" for="ch" forName="Parent2" refType="w" fact="0.3237"/>
              <dgm:constr type="t" for="ch" forName="Parent2" refType="h" fact="0.2022"/>
              <dgm:constr type="w" for="ch" forName="Parent2" refType="w" fact="0.1555"/>
              <dgm:constr type="h" for="ch" forName="Parent2" refType="h" fact="0.3799"/>
              <dgm:constr type="l" for="ch" forName="Parent1" refType="w" fact="0.0827"/>
              <dgm:constr type="t" for="ch" forName="Parent1" refType="h" fact="0.2022"/>
              <dgm:constr type="w" for="ch" forName="Parent1" refType="w" fact="0.1555"/>
              <dgm:constr type="h" for="ch" forName="Parent1" refType="h" fact="0.3799"/>
              <dgm:constr type="l" for="ch" forName="Accent4" refType="w" fact="0.7668"/>
              <dgm:constr type="t" for="ch" forName="Accent4" refType="h" fact="0.1072"/>
              <dgm:constr type="w" for="ch" forName="Accent4" refType="w" fact="0.2332"/>
              <dgm:constr type="h" for="ch" forName="Accent4" refType="h" fact="0.5699"/>
              <dgm:constr type="l" for="ch" forName="ParentBackground4" refType="w" fact="0.7746"/>
              <dgm:constr type="t" for="ch" forName="ParentBackground4" refType="h" fact="0.1262"/>
              <dgm:constr type="w" for="ch" forName="ParentBackground4" refType="w" fact="0.2177"/>
              <dgm:constr type="h" for="ch" forName="ParentBackground4" refType="h" fact="0.5319"/>
              <dgm:constr type="l" for="ch" forName="Child4" refType="w" fact="0.7746"/>
              <dgm:constr type="t" for="ch" forName="Child4" refType="h" fact="0.6876"/>
              <dgm:constr type="w" for="ch" forName="Child4" refType="w" fact="0.2177"/>
              <dgm:constr type="h" for="ch" forName="Child4" refType="h" fact="0.3124"/>
              <dgm:constr type="l" for="ch" forName="Accent3" refType="w" fact="0.4765"/>
              <dgm:constr type="t" for="ch" forName="Accent3" refType="h" fact="-0.0109"/>
              <dgm:constr type="w" for="ch" forName="Accent3" refType="w" fact="0.3298"/>
              <dgm:constr type="h" for="ch" forName="Accent3" refType="h" fact="0.806"/>
              <dgm:constr type="l" for="ch" forName="ParentBackground3" refType="w" fact="0.5336"/>
              <dgm:constr type="t" for="ch" forName="ParentBackground3" refType="h" fact="0.1262"/>
              <dgm:constr type="w" for="ch" forName="ParentBackground3" refType="w" fact="0.2177"/>
              <dgm:constr type="h" for="ch" forName="ParentBackground3" refType="h" fact="0.5319"/>
              <dgm:constr type="l" for="ch" forName="Child3" refType="w" fact="0.5336"/>
              <dgm:constr type="t" for="ch" forName="Child3" refType="h" fact="0.6876"/>
              <dgm:constr type="w" for="ch" forName="Child3" refType="w" fact="0.2177"/>
              <dgm:constr type="h" for="ch" forName="Child3" refType="h" fact="0.3124"/>
              <dgm:constr type="l" for="ch" forName="Accent2" refType="w" fact="0.2365"/>
              <dgm:constr type="t" for="ch" forName="Accent2" refType="h" fact="-0.0109"/>
              <dgm:constr type="w" for="ch" forName="Accent2" refType="w" fact="0.3298"/>
              <dgm:constr type="h" for="ch" forName="Accent2" refType="h" fact="0.806"/>
              <dgm:constr type="l" for="ch" forName="ParentBackground2" refType="w" fact="0.2926"/>
              <dgm:constr type="t" for="ch" forName="ParentBackground2" refType="h" fact="0.1262"/>
              <dgm:constr type="w" for="ch" forName="ParentBackground2" refType="w" fact="0.2177"/>
              <dgm:constr type="h" for="ch" forName="ParentBackground2" refType="h" fact="0.5319"/>
              <dgm:constr type="l" for="ch" forName="Child2" refType="w" fact="0.2926"/>
              <dgm:constr type="t" for="ch" forName="Child2" refType="h" fact="0.6876"/>
              <dgm:constr type="w" for="ch" forName="Child2" refType="w" fact="0.2177"/>
              <dgm:constr type="h" for="ch" forName="Child2" refType="h" fact="0.3124"/>
              <dgm:constr type="l" for="ch" forName="Accent1" refType="w" fact="-0.0045"/>
              <dgm:constr type="t" for="ch" forName="Accent1" refType="h" fact="-0.0109"/>
              <dgm:constr type="w" for="ch" forName="Accent1" refType="w" fact="0.3298"/>
              <dgm:constr type="h" for="ch" forName="Accent1" refType="h" fact="0.806"/>
              <dgm:constr type="l" for="ch" forName="ParentBackground1" refType="w" fact="0.0516"/>
              <dgm:constr type="t" for="ch" forName="ParentBackground1" refType="h" fact="0.1262"/>
              <dgm:constr type="w" for="ch" forName="ParentBackground1" refType="w" fact="0.2177"/>
              <dgm:constr type="h" for="ch" forName="ParentBackground1" refType="h" fact="0.5319"/>
              <dgm:constr type="l" for="ch" forName="Child1" refType="w" fact="0.0516"/>
              <dgm:constr type="t" for="ch" forName="Child1" refType="h" fact="0.6876"/>
              <dgm:constr type="w" for="ch" forName="Child1" refType="w" fact="0.2177"/>
              <dgm:constr type="h" for="ch" forName="Child1" refType="h" fact="0.3124"/>
            </dgm:constrLst>
          </dgm:if>
          <dgm:if name="Name8"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Parent5" refType="w" fact="0.8434"/>
              <dgm:constr type="t" for="ch" forName="Parent5" refType="h" fact="0.2022"/>
              <dgm:constr type="w" for="ch" forName="Parent5" refType="w" fact="0.1253"/>
              <dgm:constr type="h" for="ch" forName="Parent5" refType="h" fact="0.3799"/>
              <dgm:constr type="l" for="ch" forName="Parent4" refType="w" fact="0.6492"/>
              <dgm:constr type="t" for="ch" forName="Parent4" refType="h" fact="0.2022"/>
              <dgm:constr type="w" for="ch" forName="Parent4" refType="w" fact="0.1253"/>
              <dgm:constr type="h" for="ch" forName="Parent4" refType="h" fact="0.3799"/>
              <dgm:constr type="l" for="ch" forName="Parent3" refType="w" fact="0.455"/>
              <dgm:constr type="t" for="ch" forName="Parent3" refType="h" fact="0.2022"/>
              <dgm:constr type="w" for="ch" forName="Parent3" refType="w" fact="0.1253"/>
              <dgm:constr type="h" for="ch" forName="Parent3" refType="h" fact="0.3799"/>
              <dgm:constr type="l" for="ch" forName="Parent2" refType="w" fact="0.2609"/>
              <dgm:constr type="t" for="ch" forName="Parent2" refType="h" fact="0.2022"/>
              <dgm:constr type="w" for="ch" forName="Parent2" refType="w" fact="0.1253"/>
              <dgm:constr type="h" for="ch" forName="Parent2" refType="h" fact="0.3799"/>
              <dgm:constr type="l" for="ch" forName="Parent1" refType="w" fact="0.0667"/>
              <dgm:constr type="t" for="ch" forName="Parent1" refType="h" fact="0.2022"/>
              <dgm:constr type="w" for="ch" forName="Parent1" refType="w" fact="0.1253"/>
              <dgm:constr type="h" for="ch" forName="Parent1" refType="h" fact="0.3799"/>
              <dgm:constr type="l" for="ch" forName="Accent5" refType="w" fact="0.8121"/>
              <dgm:constr type="t" for="ch" forName="Accent5" refType="h" fact="0.1072"/>
              <dgm:constr type="w" for="ch" forName="Accent5" refType="w" fact="0.1879"/>
              <dgm:constr type="h" for="ch" forName="Accent5" refType="h" fact="0.5699"/>
              <dgm:constr type="l" for="ch" forName="ParentBackground5" refType="w" fact="0.8183"/>
              <dgm:constr type="t" for="ch" forName="ParentBackground5" refType="h" fact="0.1262"/>
              <dgm:constr type="w" for="ch" forName="ParentBackground5" refType="w" fact="0.1754"/>
              <dgm:constr type="h" for="ch" forName="ParentBackground5" refType="h" fact="0.5319"/>
              <dgm:constr type="l" for="ch" forName="Child5" refType="w" fact="0.8183"/>
              <dgm:constr type="t" for="ch" forName="Child5" refType="h" fact="0.6876"/>
              <dgm:constr type="w" for="ch" forName="Child5" refType="w" fact="0.1754"/>
              <dgm:constr type="h" for="ch" forName="Child5" refType="h" fact="0.3124"/>
              <dgm:constr type="l" for="ch" forName="Accent4" refType="w" fact="0.5789"/>
              <dgm:constr type="t" for="ch" forName="Accent4" refType="h" fact="-0.0109"/>
              <dgm:constr type="w" for="ch" forName="Accent4" refType="w" fact="0.2657"/>
              <dgm:constr type="h" for="ch" forName="Accent4" refType="h" fact="0.806"/>
              <dgm:constr type="l" for="ch" forName="ParentBackground4" refType="w" fact="0.6242"/>
              <dgm:constr type="t" for="ch" forName="ParentBackground4" refType="h" fact="0.1262"/>
              <dgm:constr type="w" for="ch" forName="ParentBackground4" refType="w" fact="0.1754"/>
              <dgm:constr type="h" for="ch" forName="ParentBackground4" refType="h" fact="0.5319"/>
              <dgm:constr type="l" for="ch" forName="Child4" refType="w" fact="0.6242"/>
              <dgm:constr type="t" for="ch" forName="Child4" refType="h" fact="0.6876"/>
              <dgm:constr type="w" for="ch" forName="Child4" refType="w" fact="0.1754"/>
              <dgm:constr type="h" for="ch" forName="Child4" refType="h" fact="0.3124"/>
              <dgm:constr type="l" for="ch" forName="Accent3" refType="w" fact="0.3848"/>
              <dgm:constr type="t" for="ch" forName="Accent3" refType="h" fact="-0.0109"/>
              <dgm:constr type="w" for="ch" forName="Accent3" refType="w" fact="0.2657"/>
              <dgm:constr type="h" for="ch" forName="Accent3" refType="h" fact="0.806"/>
              <dgm:constr type="l" for="ch" forName="ParentBackground3" refType="w" fact="0.43"/>
              <dgm:constr type="t" for="ch" forName="ParentBackground3" refType="h" fact="0.1262"/>
              <dgm:constr type="w" for="ch" forName="ParentBackground3" refType="w" fact="0.1754"/>
              <dgm:constr type="h" for="ch" forName="ParentBackground3" refType="h" fact="0.5319"/>
              <dgm:constr type="l" for="ch" forName="Child3" refType="w" fact="0.43"/>
              <dgm:constr type="t" for="ch" forName="Child3" refType="h" fact="0.6876"/>
              <dgm:constr type="w" for="ch" forName="Child3" refType="w" fact="0.1754"/>
              <dgm:constr type="h" for="ch" forName="Child3" refType="h" fact="0.3124"/>
              <dgm:constr type="l" for="ch" forName="Accent2" refType="w" fact="0.1906"/>
              <dgm:constr type="t" for="ch" forName="Accent2" refType="h" fact="-0.0109"/>
              <dgm:constr type="w" for="ch" forName="Accent2" refType="w" fact="0.2657"/>
              <dgm:constr type="h" for="ch" forName="Accent2" refType="h" fact="0.806"/>
              <dgm:constr type="l" for="ch" forName="ParentBackground2" refType="w" fact="0.2358"/>
              <dgm:constr type="t" for="ch" forName="ParentBackground2" refType="h" fact="0.1262"/>
              <dgm:constr type="w" for="ch" forName="ParentBackground2" refType="w" fact="0.1754"/>
              <dgm:constr type="h" for="ch" forName="ParentBackground2" refType="h" fact="0.5319"/>
              <dgm:constr type="l" for="ch" forName="Child2" refType="w" fact="0.2358"/>
              <dgm:constr type="t" for="ch" forName="Child2" refType="h" fact="0.6876"/>
              <dgm:constr type="w" for="ch" forName="Child2" refType="w" fact="0.1754"/>
              <dgm:constr type="h" for="ch" forName="Child2" refType="h" fact="0.3124"/>
              <dgm:constr type="l" for="ch" forName="Accent1" refType="w" fact="-0.0036"/>
              <dgm:constr type="t" for="ch" forName="Accent1" refType="h" fact="-0.0109"/>
              <dgm:constr type="w" for="ch" forName="Accent1" refType="w" fact="0.2657"/>
              <dgm:constr type="h" for="ch" forName="Accent1" refType="h" fact="0.806"/>
              <dgm:constr type="l" for="ch" forName="ParentBackground1" refType="w" fact="0.0416"/>
              <dgm:constr type="t" for="ch" forName="ParentBackground1" refType="h" fact="0.1262"/>
              <dgm:constr type="w" for="ch" forName="ParentBackground1" refType="w" fact="0.1754"/>
              <dgm:constr type="h" for="ch" forName="ParentBackground1" refType="h" fact="0.5319"/>
              <dgm:constr type="l" for="ch" forName="Child1" refType="w" fact="0.0416"/>
              <dgm:constr type="t" for="ch" forName="Child1" refType="h" fact="0.6876"/>
              <dgm:constr type="w" for="ch" forName="Child1" refType="w" fact="0.1754"/>
              <dgm:constr type="h" for="ch" forName="Child1" refType="h" fact="0.3124"/>
            </dgm:constrLst>
          </dgm:if>
          <dgm:if name="Name9"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Parent6" refType="w" fact="0.8689"/>
              <dgm:constr type="t" for="ch" forName="Parent6" refType="h" fact="0.2022"/>
              <dgm:constr type="w" for="ch" forName="Parent6" refType="w" fact="0.1049"/>
              <dgm:constr type="h" for="ch" forName="Parent6" refType="h" fact="0.3799"/>
              <dgm:constr type="l" for="ch" forName="Parent5" refType="w" fact="0.7063"/>
              <dgm:constr type="t" for="ch" forName="Parent5" refType="h" fact="0.2022"/>
              <dgm:constr type="w" for="ch" forName="Parent5" refType="w" fact="0.1049"/>
              <dgm:constr type="h" for="ch" forName="Parent5" refType="h" fact="0.3799"/>
              <dgm:constr type="l" for="ch" forName="Parent4" refType="w" fact="0.5437"/>
              <dgm:constr type="t" for="ch" forName="Parent4" refType="h" fact="0.2022"/>
              <dgm:constr type="w" for="ch" forName="Parent4" refType="w" fact="0.1049"/>
              <dgm:constr type="h" for="ch" forName="Parent4" refType="h" fact="0.3799"/>
              <dgm:constr type="l" for="ch" forName="Parent3" refType="w" fact="0.381"/>
              <dgm:constr type="t" for="ch" forName="Parent3" refType="h" fact="0.2022"/>
              <dgm:constr type="w" for="ch" forName="Parent3" refType="w" fact="0.1049"/>
              <dgm:constr type="h" for="ch" forName="Parent3" refType="h" fact="0.3799"/>
              <dgm:constr type="l" for="ch" forName="Parent2" refType="w" fact="0.2184"/>
              <dgm:constr type="t" for="ch" forName="Parent2" refType="h" fact="0.2022"/>
              <dgm:constr type="w" for="ch" forName="Parent2" refType="w" fact="0.1049"/>
              <dgm:constr type="h" for="ch" forName="Parent2" refType="h" fact="0.3799"/>
              <dgm:constr type="l" for="ch" forName="Parent1" refType="w" fact="0.0558"/>
              <dgm:constr type="t" for="ch" forName="Parent1" refType="h" fact="0.2022"/>
              <dgm:constr type="w" for="ch" forName="Parent1" refType="w" fact="0.1049"/>
              <dgm:constr type="h" for="ch" forName="Parent1" refType="h" fact="0.3799"/>
              <dgm:constr type="l" for="ch" forName="Accent6" refType="w" fact="0.8426"/>
              <dgm:constr type="t" for="ch" forName="Accent6" refType="h" fact="0.1072"/>
              <dgm:constr type="w" for="ch" forName="Accent6" refType="w" fact="0.1574"/>
              <dgm:constr type="h" for="ch" forName="Accent6" refType="h" fact="0.5699"/>
              <dgm:constr type="l" for="ch" forName="ParentBackground6" refType="w" fact="0.8479"/>
              <dgm:constr type="t" for="ch" forName="ParentBackground6" refType="h" fact="0.1262"/>
              <dgm:constr type="w" for="ch" forName="ParentBackground6" refType="w" fact="0.1469"/>
              <dgm:constr type="h" for="ch" forName="ParentBackground6" refType="h" fact="0.5319"/>
              <dgm:constr type="l" for="ch" forName="Child6" refType="w" fact="0.8479"/>
              <dgm:constr type="t" for="ch" forName="Child6" refType="h" fact="0.6876"/>
              <dgm:constr type="w" for="ch" forName="Child6" refType="w" fact="0.1469"/>
              <dgm:constr type="h" for="ch" forName="Child6" refType="h" fact="0.3124"/>
              <dgm:constr type="l" for="ch" forName="Accent5" refType="w" fact="0.6474"/>
              <dgm:constr type="t" for="ch" forName="Accent5" refType="h" fact="-0.0109"/>
              <dgm:constr type="w" for="ch" forName="Accent5" refType="w" fact="0.2226"/>
              <dgm:constr type="h" for="ch" forName="Accent5" refType="h" fact="0.806"/>
              <dgm:constr type="l" for="ch" forName="ParentBackground5" refType="w" fact="0.6853"/>
              <dgm:constr type="t" for="ch" forName="ParentBackground5" refType="h" fact="0.1262"/>
              <dgm:constr type="w" for="ch" forName="ParentBackground5" refType="w" fact="0.1469"/>
              <dgm:constr type="h" for="ch" forName="ParentBackground5" refType="h" fact="0.5319"/>
              <dgm:constr type="l" for="ch" forName="Child5" refType="w" fact="0.6853"/>
              <dgm:constr type="t" for="ch" forName="Child5" refType="h" fact="0.6876"/>
              <dgm:constr type="w" for="ch" forName="Child5" refType="w" fact="0.1469"/>
              <dgm:constr type="h" for="ch" forName="Child5" refType="h" fact="0.3124"/>
              <dgm:constr type="l" for="ch" forName="Accent4" refType="w" fact="0.4848"/>
              <dgm:constr type="t" for="ch" forName="Accent4" refType="h" fact="-0.0109"/>
              <dgm:constr type="w" for="ch" forName="Accent4" refType="w" fact="0.2226"/>
              <dgm:constr type="h" for="ch" forName="Accent4" refType="h" fact="0.806"/>
              <dgm:constr type="l" for="ch" forName="ParentBackground4" refType="w" fact="0.5227"/>
              <dgm:constr type="t" for="ch" forName="ParentBackground4" refType="h" fact="0.1262"/>
              <dgm:constr type="w" for="ch" forName="ParentBackground4" refType="w" fact="0.1469"/>
              <dgm:constr type="h" for="ch" forName="ParentBackground4" refType="h" fact="0.5319"/>
              <dgm:constr type="l" for="ch" forName="Child4" refType="w" fact="0.5227"/>
              <dgm:constr type="t" for="ch" forName="Child4" refType="h" fact="0.6876"/>
              <dgm:constr type="w" for="ch" forName="Child4" refType="w" fact="0.1469"/>
              <dgm:constr type="h" for="ch" forName="Child4" refType="h" fact="0.3124"/>
              <dgm:constr type="l" for="ch" forName="Accent3" refType="w" fact="0.3222"/>
              <dgm:constr type="t" for="ch" forName="Accent3" refType="h" fact="-0.0109"/>
              <dgm:constr type="w" for="ch" forName="Accent3" refType="w" fact="0.2226"/>
              <dgm:constr type="h" for="ch" forName="Accent3" refType="h" fact="0.806"/>
              <dgm:constr type="l" for="ch" forName="ParentBackground3" refType="w" fact="0.3601"/>
              <dgm:constr type="t" for="ch" forName="ParentBackground3" refType="h" fact="0.1262"/>
              <dgm:constr type="w" for="ch" forName="ParentBackground3" refType="w" fact="0.1469"/>
              <dgm:constr type="h" for="ch" forName="ParentBackground3" refType="h" fact="0.5319"/>
              <dgm:constr type="l" for="ch" forName="Child3" refType="w" fact="0.3601"/>
              <dgm:constr type="t" for="ch" forName="Child3" refType="h" fact="0.6876"/>
              <dgm:constr type="w" for="ch" forName="Child3" refType="w" fact="0.1469"/>
              <dgm:constr type="h" for="ch" forName="Child3" refType="h" fact="0.3124"/>
              <dgm:constr type="l" for="ch" forName="Accent2" refType="w" fact="0.1596"/>
              <dgm:constr type="t" for="ch" forName="Accent2" refType="h" fact="-0.0109"/>
              <dgm:constr type="w" for="ch" forName="Accent2" refType="w" fact="0.2226"/>
              <dgm:constr type="h" for="ch" forName="Accent2" refType="h" fact="0.806"/>
              <dgm:constr type="l" for="ch" forName="ParentBackground2" refType="w" fact="0.1975"/>
              <dgm:constr type="t" for="ch" forName="ParentBackground2" refType="h" fact="0.1262"/>
              <dgm:constr type="w" for="ch" forName="ParentBackground2" refType="w" fact="0.1469"/>
              <dgm:constr type="h" for="ch" forName="ParentBackground2" refType="h" fact="0.5319"/>
              <dgm:constr type="l" for="ch" forName="Child2" refType="w" fact="0.1975"/>
              <dgm:constr type="t" for="ch" forName="Child2" refType="h" fact="0.6876"/>
              <dgm:constr type="w" for="ch" forName="Child2" refType="w" fact="0.1469"/>
              <dgm:constr type="h" for="ch" forName="Child2" refType="h" fact="0.3124"/>
              <dgm:constr type="l" for="ch" forName="Accent1" refType="w" fact="-0.003"/>
              <dgm:constr type="t" for="ch" forName="Accent1" refType="h" fact="-0.0109"/>
              <dgm:constr type="w" for="ch" forName="Accent1" refType="w" fact="0.2226"/>
              <dgm:constr type="h" for="ch" forName="Accent1" refType="h" fact="0.806"/>
              <dgm:constr type="l" for="ch" forName="ParentBackground1" refType="w" fact="0.0348"/>
              <dgm:constr type="t" for="ch" forName="ParentBackground1" refType="h" fact="0.1262"/>
              <dgm:constr type="w" for="ch" forName="ParentBackground1" refType="w" fact="0.1469"/>
              <dgm:constr type="h" for="ch" forName="ParentBackground1" refType="h" fact="0.5319"/>
              <dgm:constr type="l" for="ch" forName="Child1" refType="w" fact="0.0348"/>
              <dgm:constr type="t" for="ch" forName="Child1" refType="h" fact="0.6876"/>
              <dgm:constr type="w" for="ch" forName="Child1" refType="w" fact="0.1469"/>
              <dgm:constr type="h" for="ch" forName="Child1" refType="h" fact="0.3124"/>
            </dgm:constrLst>
          </dgm:if>
          <dgm:if name="Name10"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Parent7" refType="w" fact="0.8872"/>
              <dgm:constr type="t" for="ch" forName="Parent7" refType="h" fact="0.2022"/>
              <dgm:constr type="w" for="ch" forName="Parent7" refType="w" fact="0.0902"/>
              <dgm:constr type="h" for="ch" forName="Parent7" refType="h" fact="0.3799"/>
              <dgm:constr type="l" for="ch" forName="Parent6" refType="w" fact="0.7473"/>
              <dgm:constr type="t" for="ch" forName="Parent6" refType="h" fact="0.2022"/>
              <dgm:constr type="w" for="ch" forName="Parent6" refType="w" fact="0.0902"/>
              <dgm:constr type="h" for="ch" forName="Parent6" refType="h" fact="0.3799"/>
              <dgm:constr type="l" for="ch" forName="Parent5" refType="w" fact="0.6075"/>
              <dgm:constr type="t" for="ch" forName="Parent5" refType="h" fact="0.2022"/>
              <dgm:constr type="w" for="ch" forName="Parent5" refType="w" fact="0.0902"/>
              <dgm:constr type="h" for="ch" forName="Parent5" refType="h" fact="0.3799"/>
              <dgm:constr type="l" for="ch" forName="Parent4" refType="w" fact="0.4676"/>
              <dgm:constr type="t" for="ch" forName="Parent4" refType="h" fact="0.2022"/>
              <dgm:constr type="w" for="ch" forName="Parent4" refType="w" fact="0.0902"/>
              <dgm:constr type="h" for="ch" forName="Parent4" refType="h" fact="0.3799"/>
              <dgm:constr type="l" for="ch" forName="Parent3" refType="w" fact="0.3277"/>
              <dgm:constr type="t" for="ch" forName="Parent3" refType="h" fact="0.2022"/>
              <dgm:constr type="w" for="ch" forName="Parent3" refType="w" fact="0.0902"/>
              <dgm:constr type="h" for="ch" forName="Parent3" refType="h" fact="0.3799"/>
              <dgm:constr type="l" for="ch" forName="Parent2" refType="w" fact="0.1879"/>
              <dgm:constr type="t" for="ch" forName="Parent2" refType="h" fact="0.2022"/>
              <dgm:constr type="w" for="ch" forName="Parent2" refType="w" fact="0.0902"/>
              <dgm:constr type="h" for="ch" forName="Parent2" refType="h" fact="0.3799"/>
              <dgm:constr type="l" for="ch" forName="Parent1" refType="w" fact="0.048"/>
              <dgm:constr type="t" for="ch" forName="Parent1" refType="h" fact="0.2022"/>
              <dgm:constr type="w" for="ch" forName="Parent1" refType="w" fact="0.0902"/>
              <dgm:constr type="h" for="ch" forName="Parent1" refType="h" fact="0.3799"/>
              <dgm:constr type="l" for="ch" forName="Accent7" refType="w" fact="0.8646"/>
              <dgm:constr type="t" for="ch" forName="Accent7" refType="h" fact="0.1072"/>
              <dgm:constr type="w" for="ch" forName="Accent7" refType="w" fact="0.1354"/>
              <dgm:constr type="h" for="ch" forName="Accent7" refType="h" fact="0.5699"/>
              <dgm:constr type="l" for="ch" forName="ParentBackground7" refType="w" fact="0.8692"/>
              <dgm:constr type="t" for="ch" forName="ParentBackground7" refType="h" fact="0.1262"/>
              <dgm:constr type="w" for="ch" forName="ParentBackground7" refType="w" fact="0.1263"/>
              <dgm:constr type="h" for="ch" forName="ParentBackground7" refType="h" fact="0.5319"/>
              <dgm:constr type="l" for="ch" forName="Child7" refType="w" fact="0.8692"/>
              <dgm:constr type="t" for="ch" forName="Child7" refType="h" fact="0.6876"/>
              <dgm:constr type="w" for="ch" forName="Child7" refType="w" fact="0.1263"/>
              <dgm:constr type="h" for="ch" forName="Child7" refType="h" fact="0.3124"/>
              <dgm:constr type="l" for="ch" forName="Accent6" refType="w" fact="0.6967"/>
              <dgm:constr type="t" for="ch" forName="Accent6" refType="h" fact="-0.0109"/>
              <dgm:constr type="w" for="ch" forName="Accent6" refType="w" fact="0.1915"/>
              <dgm:constr type="h" for="ch" forName="Accent6" refType="h" fact="0.806"/>
              <dgm:constr type="l" for="ch" forName="ParentBackground6" refType="w" fact="0.7293"/>
              <dgm:constr type="t" for="ch" forName="ParentBackground6" refType="h" fact="0.1262"/>
              <dgm:constr type="w" for="ch" forName="ParentBackground6" refType="w" fact="0.1263"/>
              <dgm:constr type="h" for="ch" forName="ParentBackground6" refType="h" fact="0.5319"/>
              <dgm:constr type="l" for="ch" forName="Child6" refType="w" fact="0.7293"/>
              <dgm:constr type="t" for="ch" forName="Child6" refType="h" fact="0.6876"/>
              <dgm:constr type="w" for="ch" forName="Child6" refType="w" fact="0.1263"/>
              <dgm:constr type="h" for="ch" forName="Child6" refType="h" fact="0.3124"/>
              <dgm:constr type="l" for="ch" forName="Accent5" refType="w" fact="0.5569"/>
              <dgm:constr type="t" for="ch" forName="Accent5" refType="h" fact="-0.0109"/>
              <dgm:constr type="w" for="ch" forName="Accent5" refType="w" fact="0.1915"/>
              <dgm:constr type="h" for="ch" forName="Accent5" refType="h" fact="0.806"/>
              <dgm:constr type="l" for="ch" forName="ParentBackground5" refType="w" fact="0.5894"/>
              <dgm:constr type="t" for="ch" forName="ParentBackground5" refType="h" fact="0.1262"/>
              <dgm:constr type="w" for="ch" forName="ParentBackground5" refType="w" fact="0.1263"/>
              <dgm:constr type="h" for="ch" forName="ParentBackground5" refType="h" fact="0.5319"/>
              <dgm:constr type="l" for="ch" forName="Child5" refType="w" fact="0.5894"/>
              <dgm:constr type="t" for="ch" forName="Child5" refType="h" fact="0.6876"/>
              <dgm:constr type="w" for="ch" forName="Child5" refType="w" fact="0.1263"/>
              <dgm:constr type="h" for="ch" forName="Child5" refType="h" fact="0.3124"/>
              <dgm:constr type="l" for="ch" forName="Accent4" refType="w" fact="0.417"/>
              <dgm:constr type="t" for="ch" forName="Accent4" refType="h" fact="-0.0109"/>
              <dgm:constr type="w" for="ch" forName="Accent4" refType="w" fact="0.1915"/>
              <dgm:constr type="h" for="ch" forName="Accent4" refType="h" fact="0.806"/>
              <dgm:constr type="l" for="ch" forName="ParentBackground4" refType="w" fact="0.4496"/>
              <dgm:constr type="t" for="ch" forName="ParentBackground4" refType="h" fact="0.1262"/>
              <dgm:constr type="w" for="ch" forName="ParentBackground4" refType="w" fact="0.1263"/>
              <dgm:constr type="h" for="ch" forName="ParentBackground4" refType="h" fact="0.5319"/>
              <dgm:constr type="l" for="ch" forName="Child4" refType="w" fact="0.4496"/>
              <dgm:constr type="t" for="ch" forName="Child4" refType="h" fact="0.6876"/>
              <dgm:constr type="w" for="ch" forName="Child4" refType="w" fact="0.1263"/>
              <dgm:constr type="h" for="ch" forName="Child4" refType="h" fact="0.3124"/>
              <dgm:constr type="l" for="ch" forName="Accent3" refType="w" fact="0.2771"/>
              <dgm:constr type="t" for="ch" forName="Accent3" refType="h" fact="-0.0109"/>
              <dgm:constr type="w" for="ch" forName="Accent3" refType="w" fact="0.1915"/>
              <dgm:constr type="h" for="ch" forName="Accent3" refType="h" fact="0.806"/>
              <dgm:constr type="l" for="ch" forName="ParentBackground3" refType="w" fact="0.3097"/>
              <dgm:constr type="t" for="ch" forName="ParentBackground3" refType="h" fact="0.1262"/>
              <dgm:constr type="w" for="ch" forName="ParentBackground3" refType="w" fact="0.1263"/>
              <dgm:constr type="h" for="ch" forName="ParentBackground3" refType="h" fact="0.5319"/>
              <dgm:constr type="l" for="ch" forName="Child3" refType="w" fact="0.3097"/>
              <dgm:constr type="t" for="ch" forName="Child3" refType="h" fact="0.6876"/>
              <dgm:constr type="w" for="ch" forName="Child3" refType="w" fact="0.1263"/>
              <dgm:constr type="h" for="ch" forName="Child3" refType="h" fact="0.3124"/>
              <dgm:constr type="l" for="ch" forName="Accent2" refType="w" fact="0.1373"/>
              <dgm:constr type="t" for="ch" forName="Accent2" refType="h" fact="-0.0109"/>
              <dgm:constr type="w" for="ch" forName="Accent2" refType="w" fact="0.1915"/>
              <dgm:constr type="h" for="ch" forName="Accent2" refType="h" fact="0.806"/>
              <dgm:constr type="l" for="ch" forName="ParentBackground2" refType="w" fact="0.1698"/>
              <dgm:constr type="t" for="ch" forName="ParentBackground2" refType="h" fact="0.1262"/>
              <dgm:constr type="w" for="ch" forName="ParentBackground2" refType="w" fact="0.1263"/>
              <dgm:constr type="h" for="ch" forName="ParentBackground2" refType="h" fact="0.5319"/>
              <dgm:constr type="l" for="ch" forName="Child2" refType="w" fact="0.1698"/>
              <dgm:constr type="t" for="ch" forName="Child2" refType="h" fact="0.6876"/>
              <dgm:constr type="w" for="ch" forName="Child2" refType="w" fact="0.1263"/>
              <dgm:constr type="h" for="ch" forName="Child2" refType="h" fact="0.3124"/>
              <dgm:constr type="l" for="ch" forName="Accent1" refType="w" fact="-0.0026"/>
              <dgm:constr type="t" for="ch" forName="Accent1" refType="h" fact="-0.0109"/>
              <dgm:constr type="w" for="ch" forName="Accent1" refType="w" fact="0.1915"/>
              <dgm:constr type="h" for="ch" forName="Accent1" refType="h" fact="0.806"/>
              <dgm:constr type="l" for="ch" forName="ParentBackground1" refType="w" fact="0.03"/>
              <dgm:constr type="t" for="ch" forName="ParentBackground1" refType="h" fact="0.1262"/>
              <dgm:constr type="w" for="ch" forName="ParentBackground1" refType="w" fact="0.1263"/>
              <dgm:constr type="h" for="ch" forName="ParentBackground1" refType="h" fact="0.5319"/>
              <dgm:constr type="l" for="ch" forName="Child1" refType="w" fact="0.03"/>
              <dgm:constr type="t" for="ch" forName="Child1" refType="h" fact="0.6876"/>
              <dgm:constr type="w" for="ch" forName="Child1" refType="w" fact="0.1263"/>
              <dgm:constr type="h" for="ch" forName="Child1" refType="h" fact="0.3124"/>
            </dgm:constrLst>
          </dgm:if>
          <dgm:if name="Name11"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l" for="ch" forName="Parent8" refType="w" fact="0.901"/>
              <dgm:constr type="t" for="ch" forName="Parent8" refType="h" fact="0.2022"/>
              <dgm:constr type="w" for="ch" forName="Parent8" refType="w" fact="0.0792"/>
              <dgm:constr type="h" for="ch" forName="Parent8" refType="h" fact="0.3799"/>
              <dgm:constr type="l" for="ch" forName="Parent7" refType="w" fact="0.7783"/>
              <dgm:constr type="t" for="ch" forName="Parent7" refType="h" fact="0.2022"/>
              <dgm:constr type="w" for="ch" forName="Parent7" refType="w" fact="0.0792"/>
              <dgm:constr type="h" for="ch" forName="Parent7" refType="h" fact="0.3799"/>
              <dgm:constr type="l" for="ch" forName="Parent6" refType="w" fact="0.6556"/>
              <dgm:constr type="t" for="ch" forName="Parent6" refType="h" fact="0.2022"/>
              <dgm:constr type="w" for="ch" forName="Parent6" refType="w" fact="0.0792"/>
              <dgm:constr type="h" for="ch" forName="Parent6" refType="h" fact="0.3799"/>
              <dgm:constr type="l" for="ch" forName="Parent5" refType="w" fact="0.5329"/>
              <dgm:constr type="t" for="ch" forName="Parent5" refType="h" fact="0.2022"/>
              <dgm:constr type="w" for="ch" forName="Parent5" refType="w" fact="0.0792"/>
              <dgm:constr type="h" for="ch" forName="Parent5" refType="h" fact="0.3799"/>
              <dgm:constr type="l" for="ch" forName="Parent4" refType="w" fact="0.4102"/>
              <dgm:constr type="t" for="ch" forName="Parent4" refType="h" fact="0.2022"/>
              <dgm:constr type="w" for="ch" forName="Parent4" refType="w" fact="0.0792"/>
              <dgm:constr type="h" for="ch" forName="Parent4" refType="h" fact="0.3799"/>
              <dgm:constr type="l" for="ch" forName="Parent3" refType="w" fact="0.2875"/>
              <dgm:constr type="t" for="ch" forName="Parent3" refType="h" fact="0.2022"/>
              <dgm:constr type="w" for="ch" forName="Parent3" refType="w" fact="0.0792"/>
              <dgm:constr type="h" for="ch" forName="Parent3" refType="h" fact="0.3799"/>
              <dgm:constr type="l" for="ch" forName="Parent2" refType="w" fact="0.1648"/>
              <dgm:constr type="t" for="ch" forName="Parent2" refType="h" fact="0.2022"/>
              <dgm:constr type="w" for="ch" forName="Parent2" refType="w" fact="0.0792"/>
              <dgm:constr type="h" for="ch" forName="Parent2" refType="h" fact="0.3799"/>
              <dgm:constr type="l" for="ch" forName="Parent1" refType="w" fact="0.0421"/>
              <dgm:constr type="t" for="ch" forName="Parent1" refType="h" fact="0.2022"/>
              <dgm:constr type="w" for="ch" forName="Parent1" refType="w" fact="0.0792"/>
              <dgm:constr type="h" for="ch" forName="Parent1" refType="h" fact="0.3799"/>
              <dgm:constr type="l" for="ch" forName="Accent8" refType="w" fact="0.8813"/>
              <dgm:constr type="t" for="ch" forName="Accent8" refType="h" fact="0.1072"/>
              <dgm:constr type="w" for="ch" forName="Accent8" refType="w" fact="0.1187"/>
              <dgm:constr type="h" for="ch" forName="Accent8" refType="h" fact="0.5699"/>
              <dgm:constr type="l" for="ch" forName="ParentBackground8" refType="w" fact="0.8852"/>
              <dgm:constr type="t" for="ch" forName="ParentBackground8" refType="h" fact="0.1262"/>
              <dgm:constr type="w" for="ch" forName="ParentBackground8" refType="w" fact="0.1108"/>
              <dgm:constr type="h" for="ch" forName="ParentBackground8" refType="h" fact="0.5319"/>
              <dgm:constr type="l" for="ch" forName="Child8" refType="w" fact="0.8852"/>
              <dgm:constr type="t" for="ch" forName="Child8" refType="h" fact="0.6876"/>
              <dgm:constr type="w" for="ch" forName="Child8" refType="w" fact="0.1108"/>
              <dgm:constr type="h" for="ch" forName="Child8" refType="h" fact="0.3124"/>
              <dgm:constr type="l" for="ch" forName="Accent7" refType="w" fact="0.7339"/>
              <dgm:constr type="t" for="ch" forName="Accent7" refType="h" fact="-0.0109"/>
              <dgm:constr type="w" for="ch" forName="Accent7" refType="w" fact="0.1679"/>
              <dgm:constr type="h" for="ch" forName="Accent7" refType="h" fact="0.806"/>
              <dgm:constr type="l" for="ch" forName="ParentBackground7" refType="w" fact="0.7625"/>
              <dgm:constr type="t" for="ch" forName="ParentBackground7" refType="h" fact="0.1262"/>
              <dgm:constr type="w" for="ch" forName="ParentBackground7" refType="w" fact="0.1108"/>
              <dgm:constr type="h" for="ch" forName="ParentBackground7" refType="h" fact="0.5319"/>
              <dgm:constr type="l" for="ch" forName="Child7" refType="w" fact="0.7625"/>
              <dgm:constr type="t" for="ch" forName="Child7" refType="h" fact="0.6876"/>
              <dgm:constr type="w" for="ch" forName="Child7" refType="w" fact="0.1108"/>
              <dgm:constr type="h" for="ch" forName="Child7" refType="h" fact="0.3124"/>
              <dgm:constr type="l" for="ch" forName="Accent6" refType="w" fact="0.6112"/>
              <dgm:constr type="t" for="ch" forName="Accent6" refType="h" fact="-0.0109"/>
              <dgm:constr type="w" for="ch" forName="Accent6" refType="w" fact="0.1679"/>
              <dgm:constr type="h" for="ch" forName="Accent6" refType="h" fact="0.806"/>
              <dgm:constr type="l" for="ch" forName="ParentBackground6" refType="w" fact="0.6398"/>
              <dgm:constr type="t" for="ch" forName="ParentBackground6" refType="h" fact="0.1262"/>
              <dgm:constr type="w" for="ch" forName="ParentBackground6" refType="w" fact="0.1108"/>
              <dgm:constr type="h" for="ch" forName="ParentBackground6" refType="h" fact="0.5319"/>
              <dgm:constr type="l" for="ch" forName="Child6" refType="w" fact="0.6398"/>
              <dgm:constr type="t" for="ch" forName="Child6" refType="h" fact="0.6876"/>
              <dgm:constr type="w" for="ch" forName="Child6" refType="w" fact="0.1108"/>
              <dgm:constr type="h" for="ch" forName="Child6" refType="h" fact="0.3124"/>
              <dgm:constr type="l" for="ch" forName="Accent5" refType="w" fact="0.4885"/>
              <dgm:constr type="t" for="ch" forName="Accent5" refType="h" fact="-0.0109"/>
              <dgm:constr type="w" for="ch" forName="Accent5" refType="w" fact="0.1679"/>
              <dgm:constr type="h" for="ch" forName="Accent5" refType="h" fact="0.806"/>
              <dgm:constr type="l" for="ch" forName="ParentBackground5" refType="w" fact="0.5171"/>
              <dgm:constr type="t" for="ch" forName="ParentBackground5" refType="h" fact="0.1262"/>
              <dgm:constr type="w" for="ch" forName="ParentBackground5" refType="w" fact="0.1108"/>
              <dgm:constr type="h" for="ch" forName="ParentBackground5" refType="h" fact="0.5319"/>
              <dgm:constr type="l" for="ch" forName="Child5" refType="w" fact="0.5171"/>
              <dgm:constr type="t" for="ch" forName="Child5" refType="h" fact="0.6876"/>
              <dgm:constr type="w" for="ch" forName="Child5" refType="w" fact="0.1108"/>
              <dgm:constr type="h" for="ch" forName="Child5" refType="h" fact="0.3124"/>
              <dgm:constr type="l" for="ch" forName="Accent4" refType="w" fact="0.3658"/>
              <dgm:constr type="t" for="ch" forName="Accent4" refType="h" fact="-0.0109"/>
              <dgm:constr type="w" for="ch" forName="Accent4" refType="w" fact="0.1679"/>
              <dgm:constr type="h" for="ch" forName="Accent4" refType="h" fact="0.806"/>
              <dgm:constr type="l" for="ch" forName="ParentBackground4" refType="w" fact="0.3944"/>
              <dgm:constr type="t" for="ch" forName="ParentBackground4" refType="h" fact="0.1262"/>
              <dgm:constr type="w" for="ch" forName="ParentBackground4" refType="w" fact="0.1108"/>
              <dgm:constr type="h" for="ch" forName="ParentBackground4" refType="h" fact="0.5319"/>
              <dgm:constr type="l" for="ch" forName="Child4" refType="w" fact="0.3944"/>
              <dgm:constr type="t" for="ch" forName="Child4" refType="h" fact="0.6876"/>
              <dgm:constr type="w" for="ch" forName="Child4" refType="w" fact="0.1108"/>
              <dgm:constr type="h" for="ch" forName="Child4" refType="h" fact="0.3124"/>
              <dgm:constr type="l" for="ch" forName="Accent3" refType="w" fact="0.2431"/>
              <dgm:constr type="t" for="ch" forName="Accent3" refType="h" fact="-0.0109"/>
              <dgm:constr type="w" for="ch" forName="Accent3" refType="w" fact="0.1679"/>
              <dgm:constr type="h" for="ch" forName="Accent3" refType="h" fact="0.806"/>
              <dgm:constr type="l" for="ch" forName="ParentBackground3" refType="w" fact="0.2717"/>
              <dgm:constr type="t" for="ch" forName="ParentBackground3" refType="h" fact="0.1262"/>
              <dgm:constr type="w" for="ch" forName="ParentBackground3" refType="w" fact="0.1108"/>
              <dgm:constr type="h" for="ch" forName="ParentBackground3" refType="h" fact="0.5319"/>
              <dgm:constr type="l" for="ch" forName="Child3" refType="w" fact="0.2717"/>
              <dgm:constr type="t" for="ch" forName="Child3" refType="h" fact="0.6876"/>
              <dgm:constr type="w" for="ch" forName="Child3" refType="w" fact="0.1108"/>
              <dgm:constr type="h" for="ch" forName="Child3" refType="h" fact="0.3124"/>
              <dgm:constr type="l" for="ch" forName="Accent2" refType="w" fact="0.1204"/>
              <dgm:constr type="t" for="ch" forName="Accent2" refType="h" fact="-0.0109"/>
              <dgm:constr type="w" for="ch" forName="Accent2" refType="w" fact="0.1679"/>
              <dgm:constr type="h" for="ch" forName="Accent2" refType="h" fact="0.806"/>
              <dgm:constr type="l" for="ch" forName="ParentBackground2" refType="w" fact="0.149"/>
              <dgm:constr type="t" for="ch" forName="ParentBackground2" refType="h" fact="0.1262"/>
              <dgm:constr type="w" for="ch" forName="ParentBackground2" refType="w" fact="0.1108"/>
              <dgm:constr type="h" for="ch" forName="ParentBackground2" refType="h" fact="0.5319"/>
              <dgm:constr type="l" for="ch" forName="Child2" refType="w" fact="0.149"/>
              <dgm:constr type="t" for="ch" forName="Child2" refType="h" fact="0.6876"/>
              <dgm:constr type="w" for="ch" forName="Child2" refType="w" fact="0.1108"/>
              <dgm:constr type="h" for="ch" forName="Child2" refType="h" fact="0.3124"/>
              <dgm:constr type="l" for="ch" forName="Accent1" refType="w" fact="-0.0023"/>
              <dgm:constr type="t" for="ch" forName="Accent1" refType="h" fact="-0.0109"/>
              <dgm:constr type="w" for="ch" forName="Accent1" refType="w" fact="0.1679"/>
              <dgm:constr type="h" for="ch" forName="Accent1" refType="h" fact="0.806"/>
              <dgm:constr type="l" for="ch" forName="ParentBackground1" refType="w" fact="0.0263"/>
              <dgm:constr type="t" for="ch" forName="ParentBackground1" refType="h" fact="0.1262"/>
              <dgm:constr type="w" for="ch" forName="ParentBackground1" refType="w" fact="0.1108"/>
              <dgm:constr type="h" for="ch" forName="ParentBackground1" refType="h" fact="0.5319"/>
              <dgm:constr type="l" for="ch" forName="Child1" refType="w" fact="0.0263"/>
              <dgm:constr type="t" for="ch" forName="Child1" refType="h" fact="0.6876"/>
              <dgm:constr type="w" for="ch" forName="Child1" refType="w" fact="0.1108"/>
              <dgm:constr type="h" for="ch" forName="Child1" refType="h" fact="0.3124"/>
            </dgm:constrLst>
          </dgm:if>
          <dgm:if name="Name12"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l" for="ch" forName="Parent9" refType="w" fact="0.9119"/>
              <dgm:constr type="t" for="ch" forName="Parent9" refType="h" fact="0.2022"/>
              <dgm:constr type="w" for="ch" forName="Parent9" refType="w" fact="0.0705"/>
              <dgm:constr type="h" for="ch" forName="Parent9" refType="h" fact="0.3799"/>
              <dgm:constr type="l" for="ch" forName="Parent8" refType="w" fact="0.8026"/>
              <dgm:constr type="t" for="ch" forName="Parent8" refType="h" fact="0.2022"/>
              <dgm:constr type="w" for="ch" forName="Parent8" refType="w" fact="0.0705"/>
              <dgm:constr type="h" for="ch" forName="Parent8" refType="h" fact="0.3799"/>
              <dgm:constr type="l" for="ch" forName="Parent7" refType="w" fact="0.6933"/>
              <dgm:constr type="t" for="ch" forName="Parent7" refType="h" fact="0.2022"/>
              <dgm:constr type="w" for="ch" forName="Parent7" refType="w" fact="0.0705"/>
              <dgm:constr type="h" for="ch" forName="Parent7" refType="h" fact="0.3799"/>
              <dgm:constr type="l" for="ch" forName="Parent6" refType="w" fact="0.584"/>
              <dgm:constr type="t" for="ch" forName="Parent6" refType="h" fact="0.2022"/>
              <dgm:constr type="w" for="ch" forName="Parent6" refType="w" fact="0.0705"/>
              <dgm:constr type="h" for="ch" forName="Parent6" refType="h" fact="0.3799"/>
              <dgm:constr type="l" for="ch" forName="Parent5" refType="w" fact="0.4747"/>
              <dgm:constr type="t" for="ch" forName="Parent5" refType="h" fact="0.2022"/>
              <dgm:constr type="w" for="ch" forName="Parent5" refType="w" fact="0.0705"/>
              <dgm:constr type="h" for="ch" forName="Parent5" refType="h" fact="0.3799"/>
              <dgm:constr type="l" for="ch" forName="Parent4" refType="w" fact="0.3654"/>
              <dgm:constr type="t" for="ch" forName="Parent4" refType="h" fact="0.2022"/>
              <dgm:constr type="w" for="ch" forName="Parent4" refType="w" fact="0.0705"/>
              <dgm:constr type="h" for="ch" forName="Parent4" refType="h" fact="0.3799"/>
              <dgm:constr type="l" for="ch" forName="Parent3" refType="w" fact="0.2561"/>
              <dgm:constr type="t" for="ch" forName="Parent3" refType="h" fact="0.2022"/>
              <dgm:constr type="w" for="ch" forName="Parent3" refType="w" fact="0.0705"/>
              <dgm:constr type="h" for="ch" forName="Parent3" refType="h" fact="0.3799"/>
              <dgm:constr type="l" for="ch" forName="Parent2" refType="w" fact="0.1468"/>
              <dgm:constr type="t" for="ch" forName="Parent2" refType="h" fact="0.2022"/>
              <dgm:constr type="w" for="ch" forName="Parent2" refType="w" fact="0.0705"/>
              <dgm:constr type="h" for="ch" forName="Parent2" refType="h" fact="0.3799"/>
              <dgm:constr type="l" for="ch" forName="Parent1" refType="w" fact="0.0375"/>
              <dgm:constr type="t" for="ch" forName="Parent1" refType="h" fact="0.2022"/>
              <dgm:constr type="w" for="ch" forName="Parent1" refType="w" fact="0.0705"/>
              <dgm:constr type="h" for="ch" forName="Parent1" refType="h" fact="0.3799"/>
              <dgm:constr type="l" for="ch" forName="Accent9" refType="w" fact="0.8942"/>
              <dgm:constr type="t" for="ch" forName="Accent9" refType="h" fact="0.1072"/>
              <dgm:constr type="w" for="ch" forName="Accent9" refType="w" fact="0.1058"/>
              <dgm:constr type="h" for="ch" forName="Accent9" refType="h" fact="0.5699"/>
              <dgm:constr type="l" for="ch" forName="ParentBackground9" refType="w" fact="0.8978"/>
              <dgm:constr type="t" for="ch" forName="ParentBackground9" refType="h" fact="0.1262"/>
              <dgm:constr type="w" for="ch" forName="ParentBackground9" refType="w" fact="0.0987"/>
              <dgm:constr type="h" for="ch" forName="ParentBackground9" refType="h" fact="0.5319"/>
              <dgm:constr type="l" for="ch" forName="Child9" refType="w" fact="0.8978"/>
              <dgm:constr type="t" for="ch" forName="Child9" refType="h" fact="0.6876"/>
              <dgm:constr type="w" for="ch" forName="Child9" refType="w" fact="0.0987"/>
              <dgm:constr type="h" for="ch" forName="Child9" refType="h" fact="0.3124"/>
              <dgm:constr type="l" for="ch" forName="Accent8" refType="w" fact="0.763"/>
              <dgm:constr type="t" for="ch" forName="Accent8" refType="h" fact="-0.0109"/>
              <dgm:constr type="w" for="ch" forName="Accent8" refType="w" fact="0.1496"/>
              <dgm:constr type="h" for="ch" forName="Accent8" refType="h" fact="0.806"/>
              <dgm:constr type="l" for="ch" forName="ParentBackground8" refType="w" fact="0.7885"/>
              <dgm:constr type="t" for="ch" forName="ParentBackground8" refType="h" fact="0.1262"/>
              <dgm:constr type="w" for="ch" forName="ParentBackground8" refType="w" fact="0.0987"/>
              <dgm:constr type="h" for="ch" forName="ParentBackground8" refType="h" fact="0.5319"/>
              <dgm:constr type="l" for="ch" forName="Child8" refType="w" fact="0.7885"/>
              <dgm:constr type="t" for="ch" forName="Child8" refType="h" fact="0.6876"/>
              <dgm:constr type="w" for="ch" forName="Child8" refType="w" fact="0.0987"/>
              <dgm:constr type="h" for="ch" forName="Child8" refType="h" fact="0.3124"/>
              <dgm:constr type="l" for="ch" forName="Accent7" refType="w" fact="0.6538"/>
              <dgm:constr type="t" for="ch" forName="Accent7" refType="h" fact="-0.0109"/>
              <dgm:constr type="w" for="ch" forName="Accent7" refType="w" fact="0.1496"/>
              <dgm:constr type="h" for="ch" forName="Accent7" refType="h" fact="0.806"/>
              <dgm:constr type="l" for="ch" forName="ParentBackground7" refType="w" fact="0.6792"/>
              <dgm:constr type="t" for="ch" forName="ParentBackground7" refType="h" fact="0.1262"/>
              <dgm:constr type="w" for="ch" forName="ParentBackground7" refType="w" fact="0.0987"/>
              <dgm:constr type="h" for="ch" forName="ParentBackground7" refType="h" fact="0.5319"/>
              <dgm:constr type="l" for="ch" forName="Child7" refType="w" fact="0.6792"/>
              <dgm:constr type="t" for="ch" forName="Child7" refType="h" fact="0.6876"/>
              <dgm:constr type="w" for="ch" forName="Child7" refType="w" fact="0.0987"/>
              <dgm:constr type="h" for="ch" forName="Child7" refType="h" fact="0.3124"/>
              <dgm:constr type="l" for="ch" forName="Accent6" refType="w" fact="0.5445"/>
              <dgm:constr type="t" for="ch" forName="Accent6" refType="h" fact="-0.0109"/>
              <dgm:constr type="w" for="ch" forName="Accent6" refType="w" fact="0.1496"/>
              <dgm:constr type="h" for="ch" forName="Accent6" refType="h" fact="0.806"/>
              <dgm:constr type="l" for="ch" forName="ParentBackground6" refType="w" fact="0.5699"/>
              <dgm:constr type="t" for="ch" forName="ParentBackground6" refType="h" fact="0.1262"/>
              <dgm:constr type="w" for="ch" forName="ParentBackground6" refType="w" fact="0.0987"/>
              <dgm:constr type="h" for="ch" forName="ParentBackground6" refType="h" fact="0.5319"/>
              <dgm:constr type="l" for="ch" forName="Child6" refType="w" fact="0.5699"/>
              <dgm:constr type="t" for="ch" forName="Child6" refType="h" fact="0.6876"/>
              <dgm:constr type="w" for="ch" forName="Child6" refType="w" fact="0.0987"/>
              <dgm:constr type="h" for="ch" forName="Child6" refType="h" fact="0.3124"/>
              <dgm:constr type="l" for="ch" forName="Accent5" refType="w" fact="0.4352"/>
              <dgm:constr type="t" for="ch" forName="Accent5" refType="h" fact="-0.0109"/>
              <dgm:constr type="w" for="ch" forName="Accent5" refType="w" fact="0.1496"/>
              <dgm:constr type="h" for="ch" forName="Accent5" refType="h" fact="0.806"/>
              <dgm:constr type="l" for="ch" forName="ParentBackground5" refType="w" fact="0.4606"/>
              <dgm:constr type="t" for="ch" forName="ParentBackground5" refType="h" fact="0.1262"/>
              <dgm:constr type="w" for="ch" forName="ParentBackground5" refType="w" fact="0.0987"/>
              <dgm:constr type="h" for="ch" forName="ParentBackground5" refType="h" fact="0.5319"/>
              <dgm:constr type="l" for="ch" forName="Child5" refType="w" fact="0.4606"/>
              <dgm:constr type="t" for="ch" forName="Child5" refType="h" fact="0.6876"/>
              <dgm:constr type="w" for="ch" forName="Child5" refType="w" fact="0.0987"/>
              <dgm:constr type="h" for="ch" forName="Child5" refType="h" fact="0.3124"/>
              <dgm:constr type="l" for="ch" forName="Accent4" refType="w" fact="0.3259"/>
              <dgm:constr type="t" for="ch" forName="Accent4" refType="h" fact="-0.0109"/>
              <dgm:constr type="w" for="ch" forName="Accent4" refType="w" fact="0.1496"/>
              <dgm:constr type="h" for="ch" forName="Accent4" refType="h" fact="0.806"/>
              <dgm:constr type="l" for="ch" forName="ParentBackground4" refType="w" fact="0.3513"/>
              <dgm:constr type="t" for="ch" forName="ParentBackground4" refType="h" fact="0.1262"/>
              <dgm:constr type="w" for="ch" forName="ParentBackground4" refType="w" fact="0.0987"/>
              <dgm:constr type="h" for="ch" forName="ParentBackground4" refType="h" fact="0.5319"/>
              <dgm:constr type="l" for="ch" forName="Child4" refType="w" fact="0.3513"/>
              <dgm:constr type="t" for="ch" forName="Child4" refType="h" fact="0.6876"/>
              <dgm:constr type="w" for="ch" forName="Child4" refType="w" fact="0.0987"/>
              <dgm:constr type="h" for="ch" forName="Child4" refType="h" fact="0.3124"/>
              <dgm:constr type="l" for="ch" forName="Accent3" refType="w" fact="0.2166"/>
              <dgm:constr type="t" for="ch" forName="Accent3" refType="h" fact="-0.0109"/>
              <dgm:constr type="w" for="ch" forName="Accent3" refType="w" fact="0.1496"/>
              <dgm:constr type="h" for="ch" forName="Accent3" refType="h" fact="0.806"/>
              <dgm:constr type="l" for="ch" forName="ParentBackground3" refType="w" fact="0.242"/>
              <dgm:constr type="t" for="ch" forName="ParentBackground3" refType="h" fact="0.1262"/>
              <dgm:constr type="w" for="ch" forName="ParentBackground3" refType="w" fact="0.0987"/>
              <dgm:constr type="h" for="ch" forName="ParentBackground3" refType="h" fact="0.5319"/>
              <dgm:constr type="l" for="ch" forName="Child3" refType="w" fact="0.242"/>
              <dgm:constr type="t" for="ch" forName="Child3" refType="h" fact="0.6876"/>
              <dgm:constr type="w" for="ch" forName="Child3" refType="w" fact="0.0987"/>
              <dgm:constr type="h" for="ch" forName="Child3" refType="h" fact="0.3124"/>
              <dgm:constr type="l" for="ch" forName="Accent2" refType="w" fact="0.1073"/>
              <dgm:constr type="t" for="ch" forName="Accent2" refType="h" fact="-0.0109"/>
              <dgm:constr type="w" for="ch" forName="Accent2" refType="w" fact="0.1496"/>
              <dgm:constr type="h" for="ch" forName="Accent2" refType="h" fact="0.806"/>
              <dgm:constr type="l" for="ch" forName="ParentBackground2" refType="w" fact="0.1327"/>
              <dgm:constr type="t" for="ch" forName="ParentBackground2" refType="h" fact="0.1262"/>
              <dgm:constr type="w" for="ch" forName="ParentBackground2" refType="w" fact="0.0987"/>
              <dgm:constr type="h" for="ch" forName="ParentBackground2" refType="h" fact="0.5319"/>
              <dgm:constr type="l" for="ch" forName="Child2" refType="w" fact="0.1327"/>
              <dgm:constr type="t" for="ch" forName="Child2" refType="h" fact="0.6876"/>
              <dgm:constr type="w" for="ch" forName="Child2" refType="w" fact="0.0987"/>
              <dgm:constr type="h" for="ch" forName="Child2" refType="h" fact="0.3124"/>
              <dgm:constr type="l" for="ch" forName="Accent1" refType="w" fact="-0.002"/>
              <dgm:constr type="t" for="ch" forName="Accent1" refType="h" fact="-0.0109"/>
              <dgm:constr type="w" for="ch" forName="Accent1" refType="w" fact="0.1496"/>
              <dgm:constr type="h" for="ch" forName="Accent1" refType="h" fact="0.806"/>
              <dgm:constr type="l" for="ch" forName="ParentBackground1" refType="w" fact="0.0234"/>
              <dgm:constr type="t" for="ch" forName="ParentBackground1" refType="h" fact="0.1262"/>
              <dgm:constr type="w" for="ch" forName="ParentBackground1" refType="w" fact="0.0987"/>
              <dgm:constr type="h" for="ch" forName="ParentBackground1" refType="h" fact="0.5319"/>
              <dgm:constr type="l" for="ch" forName="Child1" refType="w" fact="0.0234"/>
              <dgm:constr type="t" for="ch" forName="Child1" refType="h" fact="0.6876"/>
              <dgm:constr type="w" for="ch" forName="Child1" refType="w" fact="0.0987"/>
              <dgm:constr type="h" for="ch" forName="Child1" refType="h" fact="0.3124"/>
            </dgm:constrLst>
          </dgm:if>
          <dgm:if name="Name13"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l" for="ch" forName="Parent10" refType="w" fact="0.9205"/>
              <dgm:constr type="t" for="ch" forName="Parent10" refType="h" fact="0.2022"/>
              <dgm:constr type="w" for="ch" forName="Parent10" refType="w" fact="0.0636"/>
              <dgm:constr type="h" for="ch" forName="Parent10" refType="h" fact="0.3799"/>
              <dgm:constr type="l" for="ch" forName="Parent9" refType="w" fact="0.822"/>
              <dgm:constr type="t" for="ch" forName="Parent9" refType="h" fact="0.2022"/>
              <dgm:constr type="w" for="ch" forName="Parent9" refType="w" fact="0.0636"/>
              <dgm:constr type="h" for="ch" forName="Parent9" refType="h" fact="0.3799"/>
              <dgm:constr type="l" for="ch" forName="Parent8" refType="w" fact="0.7235"/>
              <dgm:constr type="t" for="ch" forName="Parent8" refType="h" fact="0.2022"/>
              <dgm:constr type="w" for="ch" forName="Parent8" refType="w" fact="0.0636"/>
              <dgm:constr type="h" for="ch" forName="Parent8" refType="h" fact="0.3799"/>
              <dgm:constr type="l" for="ch" forName="Parent7" refType="w" fact="0.625"/>
              <dgm:constr type="t" for="ch" forName="Parent7" refType="h" fact="0.2022"/>
              <dgm:constr type="w" for="ch" forName="Parent7" refType="w" fact="0.0636"/>
              <dgm:constr type="h" for="ch" forName="Parent7" refType="h" fact="0.3799"/>
              <dgm:constr type="l" for="ch" forName="Parent6" refType="w" fact="0.5264"/>
              <dgm:constr type="t" for="ch" forName="Parent6" refType="h" fact="0.2022"/>
              <dgm:constr type="w" for="ch" forName="Parent6" refType="w" fact="0.0636"/>
              <dgm:constr type="h" for="ch" forName="Parent6" refType="h" fact="0.3799"/>
              <dgm:constr type="l" for="ch" forName="Parent5" refType="w" fact="0.4279"/>
              <dgm:constr type="t" for="ch" forName="Parent5" refType="h" fact="0.2022"/>
              <dgm:constr type="w" for="ch" forName="Parent5" refType="w" fact="0.0636"/>
              <dgm:constr type="h" for="ch" forName="Parent5" refType="h" fact="0.3799"/>
              <dgm:constr type="l" for="ch" forName="Parent4" refType="w" fact="0.3294"/>
              <dgm:constr type="t" for="ch" forName="Parent4" refType="h" fact="0.2022"/>
              <dgm:constr type="w" for="ch" forName="Parent4" refType="w" fact="0.0636"/>
              <dgm:constr type="h" for="ch" forName="Parent4" refType="h" fact="0.3799"/>
              <dgm:constr type="l" for="ch" forName="Parent3" refType="w" fact="0.2309"/>
              <dgm:constr type="t" for="ch" forName="Parent3" refType="h" fact="0.2022"/>
              <dgm:constr type="w" for="ch" forName="Parent3" refType="w" fact="0.0636"/>
              <dgm:constr type="h" for="ch" forName="Parent3" refType="h" fact="0.3799"/>
              <dgm:constr type="l" for="ch" forName="Parent2" refType="w" fact="0.1324"/>
              <dgm:constr type="t" for="ch" forName="Parent2" refType="h" fact="0.2022"/>
              <dgm:constr type="w" for="ch" forName="Parent2" refType="w" fact="0.0636"/>
              <dgm:constr type="h" for="ch" forName="Parent2" refType="h" fact="0.3799"/>
              <dgm:constr type="l" for="ch" forName="Parent1" refType="w" fact="0.0338"/>
              <dgm:constr type="t" for="ch" forName="Parent1" refType="h" fact="0.2022"/>
              <dgm:constr type="w" for="ch" forName="Parent1" refType="w" fact="0.0636"/>
              <dgm:constr type="h" for="ch" forName="Parent1" refType="h" fact="0.3799"/>
              <dgm:constr type="l" for="ch" forName="Accent10" refType="w" fact="0.9047"/>
              <dgm:constr type="t" for="ch" forName="Accent10" refType="h" fact="0.1072"/>
              <dgm:constr type="w" for="ch" forName="Accent10" refType="w" fact="0.0953"/>
              <dgm:constr type="h" for="ch" forName="Accent10" refType="h" fact="0.5699"/>
              <dgm:constr type="l" for="ch" forName="ParentBackground10" refType="w" fact="0.9078"/>
              <dgm:constr type="t" for="ch" forName="ParentBackground10" refType="h" fact="0.1262"/>
              <dgm:constr type="w" for="ch" forName="ParentBackground10" refType="w" fact="0.089"/>
              <dgm:constr type="h" for="ch" forName="ParentBackground10" refType="h" fact="0.5319"/>
              <dgm:constr type="l" for="ch" forName="Child10" refType="w" fact="0.9078"/>
              <dgm:constr type="t" for="ch" forName="Child10" refType="h" fact="0.6876"/>
              <dgm:constr type="w" for="ch" forName="Child10" refType="w" fact="0.089"/>
              <dgm:constr type="h" for="ch" forName="Child10" refType="h" fact="0.3124"/>
              <dgm:constr type="l" for="ch" forName="Accent9" refType="w" fact="0.7864"/>
              <dgm:constr type="t" for="ch" forName="Accent9" refType="h" fact="-0.0109"/>
              <dgm:constr type="w" for="ch" forName="Accent9" refType="w" fact="0.1348"/>
              <dgm:constr type="h" for="ch" forName="Accent9" refType="h" fact="0.806"/>
              <dgm:constr type="l" for="ch" forName="ParentBackground9" refType="w" fact="0.8093"/>
              <dgm:constr type="t" for="ch" forName="ParentBackground9" refType="h" fact="0.1262"/>
              <dgm:constr type="w" for="ch" forName="ParentBackground9" refType="w" fact="0.089"/>
              <dgm:constr type="h" for="ch" forName="ParentBackground9" refType="h" fact="0.5319"/>
              <dgm:constr type="l" for="ch" forName="Child9" refType="w" fact="0.8093"/>
              <dgm:constr type="t" for="ch" forName="Child9" refType="h" fact="0.6876"/>
              <dgm:constr type="w" for="ch" forName="Child9" refType="w" fact="0.089"/>
              <dgm:constr type="h" for="ch" forName="Child9" refType="h" fact="0.3124"/>
              <dgm:constr type="l" for="ch" forName="Accent8" refType="w" fact="0.6879"/>
              <dgm:constr type="t" for="ch" forName="Accent8" refType="h" fact="-0.0109"/>
              <dgm:constr type="w" for="ch" forName="Accent8" refType="w" fact="0.1348"/>
              <dgm:constr type="h" for="ch" forName="Accent8" refType="h" fact="0.806"/>
              <dgm:constr type="l" for="ch" forName="ParentBackground8" refType="w" fact="0.7108"/>
              <dgm:constr type="t" for="ch" forName="ParentBackground8" refType="h" fact="0.1262"/>
              <dgm:constr type="w" for="ch" forName="ParentBackground8" refType="w" fact="0.089"/>
              <dgm:constr type="h" for="ch" forName="ParentBackground8" refType="h" fact="0.5319"/>
              <dgm:constr type="l" for="ch" forName="Child8" refType="w" fact="0.7108"/>
              <dgm:constr type="t" for="ch" forName="Child8" refType="h" fact="0.6876"/>
              <dgm:constr type="w" for="ch" forName="Child8" refType="w" fact="0.089"/>
              <dgm:constr type="h" for="ch" forName="Child8" refType="h" fact="0.3124"/>
              <dgm:constr type="l" for="ch" forName="Accent7" refType="w" fact="0.5893"/>
              <dgm:constr type="t" for="ch" forName="Accent7" refType="h" fact="-0.0109"/>
              <dgm:constr type="w" for="ch" forName="Accent7" refType="w" fact="0.1348"/>
              <dgm:constr type="h" for="ch" forName="Accent7" refType="h" fact="0.806"/>
              <dgm:constr type="l" for="ch" forName="ParentBackground7" refType="w" fact="0.6123"/>
              <dgm:constr type="t" for="ch" forName="ParentBackground7" refType="h" fact="0.1262"/>
              <dgm:constr type="w" for="ch" forName="ParentBackground7" refType="w" fact="0.089"/>
              <dgm:constr type="h" for="ch" forName="ParentBackground7" refType="h" fact="0.5319"/>
              <dgm:constr type="l" for="ch" forName="Child7" refType="w" fact="0.6123"/>
              <dgm:constr type="t" for="ch" forName="Child7" refType="h" fact="0.6876"/>
              <dgm:constr type="w" for="ch" forName="Child7" refType="w" fact="0.089"/>
              <dgm:constr type="h" for="ch" forName="Child7" refType="h" fact="0.3124"/>
              <dgm:constr type="l" for="ch" forName="Accent6" refType="w" fact="0.4908"/>
              <dgm:constr type="t" for="ch" forName="Accent6" refType="h" fact="-0.0109"/>
              <dgm:constr type="w" for="ch" forName="Accent6" refType="w" fact="0.1348"/>
              <dgm:constr type="h" for="ch" forName="Accent6" refType="h" fact="0.806"/>
              <dgm:constr type="l" for="ch" forName="ParentBackground6" refType="w" fact="0.5137"/>
              <dgm:constr type="t" for="ch" forName="ParentBackground6" refType="h" fact="0.1262"/>
              <dgm:constr type="w" for="ch" forName="ParentBackground6" refType="w" fact="0.089"/>
              <dgm:constr type="h" for="ch" forName="ParentBackground6" refType="h" fact="0.5319"/>
              <dgm:constr type="l" for="ch" forName="Child6" refType="w" fact="0.5137"/>
              <dgm:constr type="t" for="ch" forName="Child6" refType="h" fact="0.6876"/>
              <dgm:constr type="w" for="ch" forName="Child6" refType="w" fact="0.089"/>
              <dgm:constr type="h" for="ch" forName="Child6" refType="h" fact="0.3124"/>
              <dgm:constr type="l" for="ch" forName="Accent5" refType="w" fact="0.3923"/>
              <dgm:constr type="t" for="ch" forName="Accent5" refType="h" fact="-0.0109"/>
              <dgm:constr type="w" for="ch" forName="Accent5" refType="w" fact="0.1348"/>
              <dgm:constr type="h" for="ch" forName="Accent5" refType="h" fact="0.806"/>
              <dgm:constr type="l" for="ch" forName="ParentBackground5" refType="w" fact="0.4152"/>
              <dgm:constr type="t" for="ch" forName="ParentBackground5" refType="h" fact="0.1262"/>
              <dgm:constr type="w" for="ch" forName="ParentBackground5" refType="w" fact="0.089"/>
              <dgm:constr type="h" for="ch" forName="ParentBackground5" refType="h" fact="0.5319"/>
              <dgm:constr type="l" for="ch" forName="Child5" refType="w" fact="0.4152"/>
              <dgm:constr type="t" for="ch" forName="Child5" refType="h" fact="0.6876"/>
              <dgm:constr type="w" for="ch" forName="Child5" refType="w" fact="0.089"/>
              <dgm:constr type="h" for="ch" forName="Child5" refType="h" fact="0.3124"/>
              <dgm:constr type="l" for="ch" forName="Accent4" refType="w" fact="0.2938"/>
              <dgm:constr type="t" for="ch" forName="Accent4" refType="h" fact="-0.0109"/>
              <dgm:constr type="w" for="ch" forName="Accent4" refType="w" fact="0.1348"/>
              <dgm:constr type="h" for="ch" forName="Accent4" refType="h" fact="0.806"/>
              <dgm:constr type="l" for="ch" forName="ParentBackground4" refType="w" fact="0.3167"/>
              <dgm:constr type="t" for="ch" forName="ParentBackground4" refType="h" fact="0.1262"/>
              <dgm:constr type="w" for="ch" forName="ParentBackground4" refType="w" fact="0.089"/>
              <dgm:constr type="h" for="ch" forName="ParentBackground4" refType="h" fact="0.5319"/>
              <dgm:constr type="l" for="ch" forName="Child4" refType="w" fact="0.3167"/>
              <dgm:constr type="t" for="ch" forName="Child4" refType="h" fact="0.6876"/>
              <dgm:constr type="w" for="ch" forName="Child4" refType="w" fact="0.089"/>
              <dgm:constr type="h" for="ch" forName="Child4" refType="h" fact="0.3124"/>
              <dgm:constr type="l" for="ch" forName="Accent3" refType="w" fact="0.1952"/>
              <dgm:constr type="t" for="ch" forName="Accent3" refType="h" fact="-0.0109"/>
              <dgm:constr type="w" for="ch" forName="Accent3" refType="w" fact="0.1348"/>
              <dgm:constr type="h" for="ch" forName="Accent3" refType="h" fact="0.806"/>
              <dgm:constr type="l" for="ch" forName="ParentBackground3" refType="w" fact="0.2182"/>
              <dgm:constr type="t" for="ch" forName="ParentBackground3" refType="h" fact="0.1262"/>
              <dgm:constr type="w" for="ch" forName="ParentBackground3" refType="w" fact="0.089"/>
              <dgm:constr type="h" for="ch" forName="ParentBackground3" refType="h" fact="0.5319"/>
              <dgm:constr type="l" for="ch" forName="Child3" refType="w" fact="0.2182"/>
              <dgm:constr type="t" for="ch" forName="Child3" refType="h" fact="0.6876"/>
              <dgm:constr type="w" for="ch" forName="Child3" refType="w" fact="0.089"/>
              <dgm:constr type="h" for="ch" forName="Child3" refType="h" fact="0.3124"/>
              <dgm:constr type="l" for="ch" forName="Accent2" refType="w" fact="0.0967"/>
              <dgm:constr type="t" for="ch" forName="Accent2" refType="h" fact="-0.0109"/>
              <dgm:constr type="w" for="ch" forName="Accent2" refType="w" fact="0.1348"/>
              <dgm:constr type="h" for="ch" forName="Accent2" refType="h" fact="0.806"/>
              <dgm:constr type="l" for="ch" forName="ParentBackground2" refType="w" fact="0.1196"/>
              <dgm:constr type="t" for="ch" forName="ParentBackground2" refType="h" fact="0.1262"/>
              <dgm:constr type="w" for="ch" forName="ParentBackground2" refType="w" fact="0.089"/>
              <dgm:constr type="h" for="ch" forName="ParentBackground2" refType="h" fact="0.5319"/>
              <dgm:constr type="l" for="ch" forName="Child2" refType="w" fact="0.1196"/>
              <dgm:constr type="t" for="ch" forName="Child2" refType="h" fact="0.6876"/>
              <dgm:constr type="w" for="ch" forName="Child2" refType="w" fact="0.089"/>
              <dgm:constr type="h" for="ch" forName="Child2" refType="h" fact="0.3124"/>
              <dgm:constr type="l" for="ch" forName="Accent1" refType="w" fact="-0.0018"/>
              <dgm:constr type="t" for="ch" forName="Accent1" refType="h" fact="-0.0109"/>
              <dgm:constr type="w" for="ch" forName="Accent1" refType="w" fact="0.1348"/>
              <dgm:constr type="h" for="ch" forName="Accent1" refType="h" fact="0.806"/>
              <dgm:constr type="l" for="ch" forName="ParentBackground1" refType="w" fact="0.0211"/>
              <dgm:constr type="t" for="ch" forName="ParentBackground1" refType="h" fact="0.1262"/>
              <dgm:constr type="w" for="ch" forName="ParentBackground1" refType="w" fact="0.089"/>
              <dgm:constr type="h" for="ch" forName="ParentBackground1" refType="h" fact="0.5319"/>
              <dgm:constr type="l" for="ch" forName="Child1" refType="w" fact="0.0211"/>
              <dgm:constr type="t" for="ch" forName="Child1" refType="h" fact="0.6876"/>
              <dgm:constr type="w" for="ch" forName="Child1" refType="w" fact="0.089"/>
              <dgm:constr type="h" for="ch" forName="Child1" refType="h" fact="0.3124"/>
            </dgm:constrLst>
          </dgm:if>
          <dgm:else name="Name14">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l" for="ch" forName="Parent11" refType="w" fact="0.9277"/>
              <dgm:constr type="t" for="ch" forName="Parent11" refType="h" fact="0.2022"/>
              <dgm:constr type="w" for="ch" forName="Parent11" refType="w" fact="0.0579"/>
              <dgm:constr type="h" for="ch" forName="Parent11" refType="h" fact="0.3799"/>
              <dgm:constr type="l" for="ch" forName="Parent10" refType="w" fact="0.838"/>
              <dgm:constr type="t" for="ch" forName="Parent10" refType="h" fact="0.2022"/>
              <dgm:constr type="w" for="ch" forName="Parent10" refType="w" fact="0.0579"/>
              <dgm:constr type="h" for="ch" forName="Parent10" refType="h" fact="0.3799"/>
              <dgm:constr type="l" for="ch" forName="Parent9" refType="w" fact="0.7483"/>
              <dgm:constr type="t" for="ch" forName="Parent9" refType="h" fact="0.2022"/>
              <dgm:constr type="w" for="ch" forName="Parent9" refType="w" fact="0.0579"/>
              <dgm:constr type="h" for="ch" forName="Parent9" refType="h" fact="0.3799"/>
              <dgm:constr type="l" for="ch" forName="Parent8" refType="w" fact="0.6586"/>
              <dgm:constr type="t" for="ch" forName="Parent8" refType="h" fact="0.2022"/>
              <dgm:constr type="w" for="ch" forName="Parent8" refType="w" fact="0.0579"/>
              <dgm:constr type="h" for="ch" forName="Parent8" refType="h" fact="0.3799"/>
              <dgm:constr type="l" for="ch" forName="Parent7" refType="w" fact="0.5689"/>
              <dgm:constr type="t" for="ch" forName="Parent7" refType="h" fact="0.2022"/>
              <dgm:constr type="w" for="ch" forName="Parent7" refType="w" fact="0.0579"/>
              <dgm:constr type="h" for="ch" forName="Parent7" refType="h" fact="0.3799"/>
              <dgm:constr type="l" for="ch" forName="Parent6" refType="w" fact="0.4792"/>
              <dgm:constr type="t" for="ch" forName="Parent6" refType="h" fact="0.2022"/>
              <dgm:constr type="w" for="ch" forName="Parent6" refType="w" fact="0.0579"/>
              <dgm:constr type="h" for="ch" forName="Parent6" refType="h" fact="0.3799"/>
              <dgm:constr type="l" for="ch" forName="Parent5" refType="w" fact="0.3895"/>
              <dgm:constr type="t" for="ch" forName="Parent5" refType="h" fact="0.2022"/>
              <dgm:constr type="w" for="ch" forName="Parent5" refType="w" fact="0.0579"/>
              <dgm:constr type="h" for="ch" forName="Parent5" refType="h" fact="0.3799"/>
              <dgm:constr type="l" for="ch" forName="Parent4" refType="w" fact="0.2999"/>
              <dgm:constr type="t" for="ch" forName="Parent4" refType="h" fact="0.2022"/>
              <dgm:constr type="w" for="ch" forName="Parent4" refType="w" fact="0.0579"/>
              <dgm:constr type="h" for="ch" forName="Parent4" refType="h" fact="0.3799"/>
              <dgm:constr type="l" for="ch" forName="Parent3" refType="w" fact="0.2102"/>
              <dgm:constr type="t" for="ch" forName="Parent3" refType="h" fact="0.2022"/>
              <dgm:constr type="w" for="ch" forName="Parent3" refType="w" fact="0.0579"/>
              <dgm:constr type="h" for="ch" forName="Parent3" refType="h" fact="0.3799"/>
              <dgm:constr type="l" for="ch" forName="Parent2" refType="w" fact="0.1205"/>
              <dgm:constr type="t" for="ch" forName="Parent2" refType="h" fact="0.2022"/>
              <dgm:constr type="w" for="ch" forName="Parent2" refType="w" fact="0.0579"/>
              <dgm:constr type="h" for="ch" forName="Parent2" refType="h" fact="0.3799"/>
              <dgm:constr type="l" for="ch" forName="Parent1" refType="w" fact="0.0308"/>
              <dgm:constr type="t" for="ch" forName="Parent1" refType="h" fact="0.2022"/>
              <dgm:constr type="w" for="ch" forName="Parent1" refType="w" fact="0.0579"/>
              <dgm:constr type="h" for="ch" forName="Parent1" refType="h" fact="0.3799"/>
              <dgm:constr type="l" for="ch" forName="Accent11" refType="w" fact="0.9132"/>
              <dgm:constr type="t" for="ch" forName="Accent11" refType="h" fact="0.1072"/>
              <dgm:constr type="w" for="ch" forName="Accent11" refType="w" fact="0.0868"/>
              <dgm:constr type="h" for="ch" forName="Accent11" refType="h" fact="0.5699"/>
              <dgm:constr type="l" for="ch" forName="ParentBackground11" refType="w" fact="0.9161"/>
              <dgm:constr type="t" for="ch" forName="ParentBackground11" refType="h" fact="0.1262"/>
              <dgm:constr type="w" for="ch" forName="ParentBackground11" refType="w" fact="0.081"/>
              <dgm:constr type="h" for="ch" forName="ParentBackground11" refType="h" fact="0.5319"/>
              <dgm:constr type="l" for="ch" forName="Child11" refType="w" fact="0.9161"/>
              <dgm:constr type="t" for="ch" forName="Child11" refType="h" fact="0.6876"/>
              <dgm:constr type="w" for="ch" forName="Child11" refType="w" fact="0.081"/>
              <dgm:constr type="h" for="ch" forName="Child11" refType="h" fact="0.3124"/>
              <dgm:constr type="l" for="ch" forName="Accent10" refType="w" fact="0.8055"/>
              <dgm:constr type="t" for="ch" forName="Accent10" refType="h" fact="-0.0109"/>
              <dgm:constr type="w" for="ch" forName="Accent10" refType="w" fact="0.1228"/>
              <dgm:constr type="h" for="ch" forName="Accent10" refType="h" fact="0.806"/>
              <dgm:constr type="l" for="ch" forName="ParentBackground10" refType="w" fact="0.8264"/>
              <dgm:constr type="t" for="ch" forName="ParentBackground10" refType="h" fact="0.1262"/>
              <dgm:constr type="w" for="ch" forName="ParentBackground10" refType="w" fact="0.081"/>
              <dgm:constr type="h" for="ch" forName="ParentBackground10" refType="h" fact="0.5319"/>
              <dgm:constr type="l" for="ch" forName="Child10" refType="w" fact="0.8264"/>
              <dgm:constr type="t" for="ch" forName="Child10" refType="h" fact="0.6876"/>
              <dgm:constr type="w" for="ch" forName="Child10" refType="w" fact="0.081"/>
              <dgm:constr type="h" for="ch" forName="Child10" refType="h" fact="0.3124"/>
              <dgm:constr type="l" for="ch" forName="Accent9" refType="w" fact="0.7158"/>
              <dgm:constr type="t" for="ch" forName="Accent9" refType="h" fact="-0.0109"/>
              <dgm:constr type="w" for="ch" forName="Accent9" refType="w" fact="0.1228"/>
              <dgm:constr type="h" for="ch" forName="Accent9" refType="h" fact="0.806"/>
              <dgm:constr type="l" for="ch" forName="ParentBackground9" refType="w" fact="0.7367"/>
              <dgm:constr type="t" for="ch" forName="ParentBackground9" refType="h" fact="0.1262"/>
              <dgm:constr type="w" for="ch" forName="ParentBackground9" refType="w" fact="0.081"/>
              <dgm:constr type="h" for="ch" forName="ParentBackground9" refType="h" fact="0.5319"/>
              <dgm:constr type="l" for="ch" forName="Child9" refType="w" fact="0.7367"/>
              <dgm:constr type="t" for="ch" forName="Child9" refType="h" fact="0.6876"/>
              <dgm:constr type="w" for="ch" forName="Child9" refType="w" fact="0.081"/>
              <dgm:constr type="h" for="ch" forName="Child9" refType="h" fact="0.3124"/>
              <dgm:constr type="l" for="ch" forName="Accent8" refType="w" fact="0.6261"/>
              <dgm:constr type="t" for="ch" forName="Accent8" refType="h" fact="-0.0109"/>
              <dgm:constr type="w" for="ch" forName="Accent8" refType="w" fact="0.1228"/>
              <dgm:constr type="h" for="ch" forName="Accent8" refType="h" fact="0.806"/>
              <dgm:constr type="l" for="ch" forName="ParentBackground8" refType="w" fact="0.647"/>
              <dgm:constr type="t" for="ch" forName="ParentBackground8" refType="h" fact="0.1262"/>
              <dgm:constr type="w" for="ch" forName="ParentBackground8" refType="w" fact="0.081"/>
              <dgm:constr type="h" for="ch" forName="ParentBackground8" refType="h" fact="0.5319"/>
              <dgm:constr type="l" for="ch" forName="Child8" refType="w" fact="0.647"/>
              <dgm:constr type="t" for="ch" forName="Child8" refType="h" fact="0.6876"/>
              <dgm:constr type="w" for="ch" forName="Child8" refType="w" fact="0.081"/>
              <dgm:constr type="h" for="ch" forName="Child8" refType="h" fact="0.3124"/>
              <dgm:constr type="l" for="ch" forName="Accent7" refType="w" fact="0.5364"/>
              <dgm:constr type="t" for="ch" forName="Accent7" refType="h" fact="-0.0109"/>
              <dgm:constr type="w" for="ch" forName="Accent7" refType="w" fact="0.1228"/>
              <dgm:constr type="h" for="ch" forName="Accent7" refType="h" fact="0.806"/>
              <dgm:constr type="l" for="ch" forName="ParentBackground7" refType="w" fact="0.5573"/>
              <dgm:constr type="t" for="ch" forName="ParentBackground7" refType="h" fact="0.1262"/>
              <dgm:constr type="w" for="ch" forName="ParentBackground7" refType="w" fact="0.081"/>
              <dgm:constr type="h" for="ch" forName="ParentBackground7" refType="h" fact="0.5319"/>
              <dgm:constr type="l" for="ch" forName="Child7" refType="w" fact="0.5573"/>
              <dgm:constr type="t" for="ch" forName="Child7" refType="h" fact="0.6876"/>
              <dgm:constr type="w" for="ch" forName="Child7" refType="w" fact="0.081"/>
              <dgm:constr type="h" for="ch" forName="Child7" refType="h" fact="0.3124"/>
              <dgm:constr type="l" for="ch" forName="Accent6" refType="w" fact="0.4467"/>
              <dgm:constr type="t" for="ch" forName="Accent6" refType="h" fact="-0.0109"/>
              <dgm:constr type="w" for="ch" forName="Accent6" refType="w" fact="0.1228"/>
              <dgm:constr type="h" for="ch" forName="Accent6" refType="h" fact="0.806"/>
              <dgm:constr type="l" for="ch" forName="ParentBackground6" refType="w" fact="0.4677"/>
              <dgm:constr type="t" for="ch" forName="ParentBackground6" refType="h" fact="0.1262"/>
              <dgm:constr type="w" for="ch" forName="ParentBackground6" refType="w" fact="0.081"/>
              <dgm:constr type="h" for="ch" forName="ParentBackground6" refType="h" fact="0.5319"/>
              <dgm:constr type="l" for="ch" forName="Child6" refType="w" fact="0.4677"/>
              <dgm:constr type="t" for="ch" forName="Child6" refType="h" fact="0.6876"/>
              <dgm:constr type="w" for="ch" forName="Child6" refType="w" fact="0.081"/>
              <dgm:constr type="h" for="ch" forName="Child6" refType="h" fact="0.3124"/>
              <dgm:constr type="l" for="ch" forName="Accent5" refType="w" fact="0.3571"/>
              <dgm:constr type="t" for="ch" forName="Accent5" refType="h" fact="-0.0109"/>
              <dgm:constr type="w" for="ch" forName="Accent5" refType="w" fact="0.1228"/>
              <dgm:constr type="h" for="ch" forName="Accent5" refType="h" fact="0.806"/>
              <dgm:constr type="l" for="ch" forName="ParentBackground5" refType="w" fact="0.378"/>
              <dgm:constr type="t" for="ch" forName="ParentBackground5" refType="h" fact="0.1262"/>
              <dgm:constr type="w" for="ch" forName="ParentBackground5" refType="w" fact="0.081"/>
              <dgm:constr type="h" for="ch" forName="ParentBackground5" refType="h" fact="0.5319"/>
              <dgm:constr type="l" for="ch" forName="Child5" refType="w" fact="0.378"/>
              <dgm:constr type="t" for="ch" forName="Child5" refType="h" fact="0.6876"/>
              <dgm:constr type="w" for="ch" forName="Child5" refType="w" fact="0.081"/>
              <dgm:constr type="h" for="ch" forName="Child5" refType="h" fact="0.3124"/>
              <dgm:constr type="l" for="ch" forName="Accent4" refType="w" fact="0.2674"/>
              <dgm:constr type="t" for="ch" forName="Accent4" refType="h" fact="-0.0109"/>
              <dgm:constr type="w" for="ch" forName="Accent4" refType="w" fact="0.1228"/>
              <dgm:constr type="h" for="ch" forName="Accent4" refType="h" fact="0.806"/>
              <dgm:constr type="l" for="ch" forName="ParentBackground4" refType="w" fact="0.2883"/>
              <dgm:constr type="t" for="ch" forName="ParentBackground4" refType="h" fact="0.1262"/>
              <dgm:constr type="w" for="ch" forName="ParentBackground4" refType="w" fact="0.081"/>
              <dgm:constr type="h" for="ch" forName="ParentBackground4" refType="h" fact="0.5319"/>
              <dgm:constr type="l" for="ch" forName="Child4" refType="w" fact="0.2883"/>
              <dgm:constr type="t" for="ch" forName="Child4" refType="h" fact="0.6876"/>
              <dgm:constr type="w" for="ch" forName="Child4" refType="w" fact="0.081"/>
              <dgm:constr type="h" for="ch" forName="Child4" refType="h" fact="0.3124"/>
              <dgm:constr type="l" for="ch" forName="Accent3" refType="w" fact="0.1777"/>
              <dgm:constr type="t" for="ch" forName="Accent3" refType="h" fact="-0.0109"/>
              <dgm:constr type="w" for="ch" forName="Accent3" refType="w" fact="0.1228"/>
              <dgm:constr type="h" for="ch" forName="Accent3" refType="h" fact="0.806"/>
              <dgm:constr type="l" for="ch" forName="ParentBackground3" refType="w" fact="0.1986"/>
              <dgm:constr type="t" for="ch" forName="ParentBackground3" refType="h" fact="0.1262"/>
              <dgm:constr type="w" for="ch" forName="ParentBackground3" refType="w" fact="0.081"/>
              <dgm:constr type="h" for="ch" forName="ParentBackground3" refType="h" fact="0.5319"/>
              <dgm:constr type="l" for="ch" forName="Child3" refType="w" fact="0.1986"/>
              <dgm:constr type="t" for="ch" forName="Child3" refType="h" fact="0.6876"/>
              <dgm:constr type="w" for="ch" forName="Child3" refType="w" fact="0.081"/>
              <dgm:constr type="h" for="ch" forName="Child3" refType="h" fact="0.3124"/>
              <dgm:constr type="l" for="ch" forName="Accent2" refType="w" fact="0.088"/>
              <dgm:constr type="t" for="ch" forName="Accent2" refType="h" fact="-0.0109"/>
              <dgm:constr type="w" for="ch" forName="Accent2" refType="w" fact="0.1228"/>
              <dgm:constr type="h" for="ch" forName="Accent2" refType="h" fact="0.806"/>
              <dgm:constr type="l" for="ch" forName="ParentBackground2" refType="w" fact="0.1089"/>
              <dgm:constr type="t" for="ch" forName="ParentBackground2" refType="h" fact="0.1262"/>
              <dgm:constr type="w" for="ch" forName="ParentBackground2" refType="w" fact="0.081"/>
              <dgm:constr type="h" for="ch" forName="ParentBackground2" refType="h" fact="0.5319"/>
              <dgm:constr type="l" for="ch" forName="Child2" refType="w" fact="0.1089"/>
              <dgm:constr type="t" for="ch" forName="Child2" refType="h" fact="0.6876"/>
              <dgm:constr type="w" for="ch" forName="Child2" refType="w" fact="0.081"/>
              <dgm:constr type="h" for="ch" forName="Child2" refType="h" fact="0.3124"/>
              <dgm:constr type="l" for="ch" forName="Accent1" refType="w" fact="-0.0017"/>
              <dgm:constr type="t" for="ch" forName="Accent1" refType="h" fact="-0.0109"/>
              <dgm:constr type="w" for="ch" forName="Accent1" refType="w" fact="0.1228"/>
              <dgm:constr type="h" for="ch" forName="Accent1" refType="h" fact="0.806"/>
              <dgm:constr type="l" for="ch" forName="ParentBackground1" refType="w" fact="0.0192"/>
              <dgm:constr type="t" for="ch" forName="ParentBackground1" refType="h" fact="0.1262"/>
              <dgm:constr type="w" for="ch" forName="ParentBackground1" refType="w" fact="0.081"/>
              <dgm:constr type="h" for="ch" forName="ParentBackground1" refType="h" fact="0.5319"/>
              <dgm:constr type="l" for="ch" forName="Child1" refType="w" fact="0.0192"/>
              <dgm:constr type="t" for="ch" forName="Child1" refType="h" fact="0.6876"/>
              <dgm:constr type="w" for="ch" forName="Child1" refType="w" fact="0.081"/>
              <dgm:constr type="h" for="ch" forName="Child1" refType="h" fact="0.3124"/>
            </dgm:constrLst>
          </dgm:else>
        </dgm:choose>
      </dgm:if>
      <dgm:else name="Name15">
        <dgm:choose name="Name16">
          <dgm:if name="Name17"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18"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r" for="ch" forName="Parent2" refType="w" fact="0.3751"/>
              <dgm:constr type="t" for="ch" forName="Parent2" refType="h" fact="0.2022"/>
              <dgm:constr type="w" for="ch" forName="Parent2" refType="w" fact="0.3001"/>
              <dgm:constr type="h" for="ch" forName="Parent2" refType="h" fact="0.3799"/>
              <dgm:constr type="r" for="ch" forName="Parent1" refType="w" fact="0.8403"/>
              <dgm:constr type="t" for="ch" forName="Parent1" refType="h" fact="0.2022"/>
              <dgm:constr type="w" for="ch" forName="Parent1" refType="w" fact="0.3001"/>
              <dgm:constr type="h" for="ch" forName="Parent1" refType="h" fact="0.3799"/>
              <dgm:constr type="r" for="ch" forName="Accent2" refType="w" fact="0.4502"/>
              <dgm:constr type="t" for="ch" forName="Accent2" refType="h" fact="0.1072"/>
              <dgm:constr type="w" for="ch" forName="Accent2" refType="w" fact="0.4502"/>
              <dgm:constr type="h" for="ch" forName="Accent2" refType="h" fact="0.5699"/>
              <dgm:constr type="r" for="ch" forName="ParentBackground2" refType="w" fact="0.4352"/>
              <dgm:constr type="t" for="ch" forName="ParentBackground2" refType="h" fact="0.1262"/>
              <dgm:constr type="w" for="ch" forName="ParentBackground2" refType="w" fact="0.4201"/>
              <dgm:constr type="h" for="ch" forName="ParentBackground2" refType="h" fact="0.5319"/>
              <dgm:constr type="r" for="ch" forName="Child2" refType="w" fact="0.4352"/>
              <dgm:constr type="t" for="ch" forName="Child2" refType="h" fact="0.6876"/>
              <dgm:constr type="w" for="ch" forName="Child2" refType="w" fact="0.4201"/>
              <dgm:constr type="h" for="ch" forName="Child2" refType="h" fact="0.3124"/>
              <dgm:constr type="r" for="ch" forName="Accent1" refType="w" fact="1.0086"/>
              <dgm:constr type="t" for="ch" forName="Accent1" refType="h" fact="-0.0109"/>
              <dgm:constr type="w" for="ch" forName="Accent1" refType="w" fact="0.6367"/>
              <dgm:constr type="h" for="ch" forName="Accent1" refType="h" fact="0.806"/>
              <dgm:constr type="r" for="ch" forName="ParentBackground1" refType="w" fact="0.9003"/>
              <dgm:constr type="t" for="ch" forName="ParentBackground1" refType="h" fact="0.1262"/>
              <dgm:constr type="w" for="ch" forName="ParentBackground1" refType="w" fact="0.4201"/>
              <dgm:constr type="h" for="ch" forName="ParentBackground1" refType="h" fact="0.5319"/>
              <dgm:constr type="r" for="ch" forName="Child1" refType="w" fact="0.9003"/>
              <dgm:constr type="t" for="ch" forName="Child1" refType="h" fact="0.6876"/>
              <dgm:constr type="w" for="ch" forName="Child1" refType="w" fact="0.4201"/>
              <dgm:constr type="h" for="ch" forName="Child1" refType="h" fact="0.3124"/>
            </dgm:constrLst>
          </dgm:if>
          <dgm:if name="Name19"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r" for="ch" forName="Parent3" refType="w" fact="0.256"/>
              <dgm:constr type="t" for="ch" forName="Parent3" refType="h" fact="0.2022"/>
              <dgm:constr type="w" for="ch" forName="Parent3" refType="w" fact="0.2048"/>
              <dgm:constr type="h" for="ch" forName="Parent3" refType="h" fact="0.3799"/>
              <dgm:constr type="r" for="ch" forName="Parent2" refType="w" fact="0.5735"/>
              <dgm:constr type="t" for="ch" forName="Parent2" refType="h" fact="0.2022"/>
              <dgm:constr type="w" for="ch" forName="Parent2" refType="w" fact="0.2048"/>
              <dgm:constr type="h" for="ch" forName="Parent2" refType="h" fact="0.3799"/>
              <dgm:constr type="r" for="ch" forName="Parent1" refType="w" fact="0.891"/>
              <dgm:constr type="t" for="ch" forName="Parent1" refType="h" fact="0.2022"/>
              <dgm:constr type="w" for="ch" forName="Parent1" refType="w" fact="0.2048"/>
              <dgm:constr type="h" for="ch" forName="Parent1" refType="h" fact="0.3799"/>
              <dgm:constr type="r" for="ch" forName="Accent3" refType="w" fact="0.3072"/>
              <dgm:constr type="t" for="ch" forName="Accent3" refType="h" fact="0.1072"/>
              <dgm:constr type="w" for="ch" forName="Accent3" refType="w" fact="0.3072"/>
              <dgm:constr type="h" for="ch" forName="Accent3" refType="h" fact="0.5699"/>
              <dgm:constr type="r" for="ch" forName="ParentBackground3" refType="w" fact="0.297"/>
              <dgm:constr type="t" for="ch" forName="ParentBackground3" refType="h" fact="0.1262"/>
              <dgm:constr type="w" for="ch" forName="ParentBackground3" refType="w" fact="0.2868"/>
              <dgm:constr type="h" for="ch" forName="ParentBackground3" refType="h" fact="0.5319"/>
              <dgm:constr type="r" for="ch" forName="Child3" refType="w" fact="0.297"/>
              <dgm:constr type="t" for="ch" forName="Child3" refType="h" fact="0.6876"/>
              <dgm:constr type="w" for="ch" forName="Child3" refType="w" fact="0.2868"/>
              <dgm:constr type="h" for="ch" forName="Child3" refType="h" fact="0.3124"/>
              <dgm:constr type="r" for="ch" forName="Accent2" refType="w" fact="0.6878"/>
              <dgm:constr type="t" for="ch" forName="Accent2" refType="h" fact="-0.0109"/>
              <dgm:constr type="w" for="ch" forName="Accent2" refType="w" fact="0.4334"/>
              <dgm:constr type="h" for="ch" forName="Accent2" refType="h" fact="0.806"/>
              <dgm:constr type="r" for="ch" forName="ParentBackground2" refType="w" fact="0.6145"/>
              <dgm:constr type="t" for="ch" forName="ParentBackground2" refType="h" fact="0.1262"/>
              <dgm:constr type="w" for="ch" forName="ParentBackground2" refType="w" fact="0.2868"/>
              <dgm:constr type="h" for="ch" forName="ParentBackground2" refType="h" fact="0.5319"/>
              <dgm:constr type="r" for="ch" forName="Child2" refType="w" fact="0.6145"/>
              <dgm:constr type="t" for="ch" forName="Child2" refType="h" fact="0.6876"/>
              <dgm:constr type="w" for="ch" forName="Child2" refType="w" fact="0.2868"/>
              <dgm:constr type="h" for="ch" forName="Child2" refType="h" fact="0.3124"/>
              <dgm:constr type="r" for="ch" forName="Accent1" refType="w" fact="1.0053"/>
              <dgm:constr type="t" for="ch" forName="Accent1" refType="h" fact="-0.0109"/>
              <dgm:constr type="w" for="ch" forName="Accent1" refType="w" fact="0.4334"/>
              <dgm:constr type="h" for="ch" forName="Accent1" refType="h" fact="0.806"/>
              <dgm:constr type="r" for="ch" forName="ParentBackground1" refType="w" fact="0.932"/>
              <dgm:constr type="t" for="ch" forName="ParentBackground1" refType="h" fact="0.1262"/>
              <dgm:constr type="w" for="ch" forName="ParentBackground1" refType="w" fact="0.2868"/>
              <dgm:constr type="h" for="ch" forName="ParentBackground1" refType="h" fact="0.5319"/>
              <dgm:constr type="r" for="ch" forName="Child1" refType="w" fact="0.932"/>
              <dgm:constr type="t" for="ch" forName="Child1" refType="h" fact="0.6876"/>
              <dgm:constr type="w" for="ch" forName="Child1" refType="w" fact="0.2868"/>
              <dgm:constr type="h" for="ch" forName="Child1" refType="h" fact="0.3124"/>
            </dgm:constrLst>
          </dgm:if>
          <dgm:if name="Name20"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r" for="ch" forName="Parent4" refType="w" fact="0.1943"/>
              <dgm:constr type="t" for="ch" forName="Parent4" refType="h" fact="0.2022"/>
              <dgm:constr type="w" for="ch" forName="Parent4" refType="w" fact="0.1555"/>
              <dgm:constr type="h" for="ch" forName="Parent4" refType="h" fact="0.3799"/>
              <dgm:constr type="r" for="ch" forName="Parent3" refType="w" fact="0.4353"/>
              <dgm:constr type="t" for="ch" forName="Parent3" refType="h" fact="0.2022"/>
              <dgm:constr type="w" for="ch" forName="Parent3" refType="w" fact="0.1555"/>
              <dgm:constr type="h" for="ch" forName="Parent3" refType="h" fact="0.3799"/>
              <dgm:constr type="r" for="ch" forName="Parent2" refType="w" fact="0.6763"/>
              <dgm:constr type="t" for="ch" forName="Parent2" refType="h" fact="0.2022"/>
              <dgm:constr type="w" for="ch" forName="Parent2" refType="w" fact="0.1555"/>
              <dgm:constr type="h" for="ch" forName="Parent2" refType="h" fact="0.3799"/>
              <dgm:constr type="r" for="ch" forName="Parent1" refType="w" fact="0.9173"/>
              <dgm:constr type="t" for="ch" forName="Parent1" refType="h" fact="0.2022"/>
              <dgm:constr type="w" for="ch" forName="Parent1" refType="w" fact="0.1555"/>
              <dgm:constr type="h" for="ch" forName="Parent1" refType="h" fact="0.3799"/>
              <dgm:constr type="r" for="ch" forName="Accent4" refType="w" fact="0.2332"/>
              <dgm:constr type="t" for="ch" forName="Accent4" refType="h" fact="0.1072"/>
              <dgm:constr type="w" for="ch" forName="Accent4" refType="w" fact="0.2332"/>
              <dgm:constr type="h" for="ch" forName="Accent4" refType="h" fact="0.5699"/>
              <dgm:constr type="r" for="ch" forName="ParentBackground4" refType="w" fact="0.2254"/>
              <dgm:constr type="t" for="ch" forName="ParentBackground4" refType="h" fact="0.1262"/>
              <dgm:constr type="w" for="ch" forName="ParentBackground4" refType="w" fact="0.2177"/>
              <dgm:constr type="h" for="ch" forName="ParentBackground4" refType="h" fact="0.5319"/>
              <dgm:constr type="r" for="ch" forName="Child4" refType="w" fact="0.2254"/>
              <dgm:constr type="t" for="ch" forName="Child4" refType="h" fact="0.6876"/>
              <dgm:constr type="w" for="ch" forName="Child4" refType="w" fact="0.2177"/>
              <dgm:constr type="h" for="ch" forName="Child4" refType="h" fact="0.3124"/>
              <dgm:constr type="r" for="ch" forName="Accent3" refType="w" fact="0.5235"/>
              <dgm:constr type="t" for="ch" forName="Accent3" refType="h" fact="-0.0109"/>
              <dgm:constr type="w" for="ch" forName="Accent3" refType="w" fact="0.3298"/>
              <dgm:constr type="h" for="ch" forName="Accent3" refType="h" fact="0.806"/>
              <dgm:constr type="r" for="ch" forName="ParentBackground3" refType="w" fact="0.4664"/>
              <dgm:constr type="t" for="ch" forName="ParentBackground3" refType="h" fact="0.1262"/>
              <dgm:constr type="w" for="ch" forName="ParentBackground3" refType="w" fact="0.2177"/>
              <dgm:constr type="h" for="ch" forName="ParentBackground3" refType="h" fact="0.5319"/>
              <dgm:constr type="r" for="ch" forName="Child3" refType="w" fact="0.4664"/>
              <dgm:constr type="t" for="ch" forName="Child3" refType="h" fact="0.6876"/>
              <dgm:constr type="w" for="ch" forName="Child3" refType="w" fact="0.2177"/>
              <dgm:constr type="h" for="ch" forName="Child3" refType="h" fact="0.3124"/>
              <dgm:constr type="r" for="ch" forName="Accent2" refType="w" fact="0.7635"/>
              <dgm:constr type="t" for="ch" forName="Accent2" refType="h" fact="-0.0109"/>
              <dgm:constr type="w" for="ch" forName="Accent2" refType="w" fact="0.3298"/>
              <dgm:constr type="h" for="ch" forName="Accent2" refType="h" fact="0.806"/>
              <dgm:constr type="r" for="ch" forName="ParentBackground2" refType="w" fact="0.7074"/>
              <dgm:constr type="t" for="ch" forName="ParentBackground2" refType="h" fact="0.1262"/>
              <dgm:constr type="w" for="ch" forName="ParentBackground2" refType="w" fact="0.2177"/>
              <dgm:constr type="h" for="ch" forName="ParentBackground2" refType="h" fact="0.5319"/>
              <dgm:constr type="r" for="ch" forName="Child2" refType="w" fact="0.7074"/>
              <dgm:constr type="t" for="ch" forName="Child2" refType="h" fact="0.6876"/>
              <dgm:constr type="w" for="ch" forName="Child2" refType="w" fact="0.2177"/>
              <dgm:constr type="h" for="ch" forName="Child2" refType="h" fact="0.3124"/>
              <dgm:constr type="r" for="ch" forName="Accent1" refType="w" fact="1.0045"/>
              <dgm:constr type="t" for="ch" forName="Accent1" refType="h" fact="-0.0109"/>
              <dgm:constr type="w" for="ch" forName="Accent1" refType="w" fact="0.3298"/>
              <dgm:constr type="h" for="ch" forName="Accent1" refType="h" fact="0.806"/>
              <dgm:constr type="r" for="ch" forName="ParentBackground1" refType="w" fact="0.9484"/>
              <dgm:constr type="t" for="ch" forName="ParentBackground1" refType="h" fact="0.1262"/>
              <dgm:constr type="w" for="ch" forName="ParentBackground1" refType="w" fact="0.2177"/>
              <dgm:constr type="h" for="ch" forName="ParentBackground1" refType="h" fact="0.5319"/>
              <dgm:constr type="r" for="ch" forName="Child1" refType="w" fact="0.9484"/>
              <dgm:constr type="t" for="ch" forName="Child1" refType="h" fact="0.6876"/>
              <dgm:constr type="w" for="ch" forName="Child1" refType="w" fact="0.2177"/>
              <dgm:constr type="h" for="ch" forName="Child1" refType="h" fact="0.3124"/>
            </dgm:constrLst>
          </dgm:if>
          <dgm:if name="Name21"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r" for="ch" forName="Parent5" refType="w" fact="0.1566"/>
              <dgm:constr type="t" for="ch" forName="Parent5" refType="h" fact="0.2022"/>
              <dgm:constr type="w" for="ch" forName="Parent5" refType="w" fact="0.1253"/>
              <dgm:constr type="h" for="ch" forName="Parent5" refType="h" fact="0.3799"/>
              <dgm:constr type="r" for="ch" forName="Parent4" refType="w" fact="0.3508"/>
              <dgm:constr type="t" for="ch" forName="Parent4" refType="h" fact="0.2022"/>
              <dgm:constr type="w" for="ch" forName="Parent4" refType="w" fact="0.1253"/>
              <dgm:constr type="h" for="ch" forName="Parent4" refType="h" fact="0.3799"/>
              <dgm:constr type="r" for="ch" forName="Parent3" refType="w" fact="0.545"/>
              <dgm:constr type="t" for="ch" forName="Parent3" refType="h" fact="0.2022"/>
              <dgm:constr type="w" for="ch" forName="Parent3" refType="w" fact="0.1253"/>
              <dgm:constr type="h" for="ch" forName="Parent3" refType="h" fact="0.3799"/>
              <dgm:constr type="r" for="ch" forName="Parent2" refType="w" fact="0.7391"/>
              <dgm:constr type="t" for="ch" forName="Parent2" refType="h" fact="0.2022"/>
              <dgm:constr type="w" for="ch" forName="Parent2" refType="w" fact="0.1253"/>
              <dgm:constr type="h" for="ch" forName="Parent2" refType="h" fact="0.3799"/>
              <dgm:constr type="r" for="ch" forName="Parent1" refType="w" fact="0.9333"/>
              <dgm:constr type="t" for="ch" forName="Parent1" refType="h" fact="0.2022"/>
              <dgm:constr type="w" for="ch" forName="Parent1" refType="w" fact="0.1253"/>
              <dgm:constr type="h" for="ch" forName="Parent1" refType="h" fact="0.3799"/>
              <dgm:constr type="r" for="ch" forName="Accent5" refType="w" fact="0.1879"/>
              <dgm:constr type="t" for="ch" forName="Accent5" refType="h" fact="0.1072"/>
              <dgm:constr type="w" for="ch" forName="Accent5" refType="w" fact="0.1879"/>
              <dgm:constr type="h" for="ch" forName="Accent5" refType="h" fact="0.5699"/>
              <dgm:constr type="r" for="ch" forName="ParentBackground5" refType="w" fact="0.1817"/>
              <dgm:constr type="t" for="ch" forName="ParentBackground5" refType="h" fact="0.1262"/>
              <dgm:constr type="w" for="ch" forName="ParentBackground5" refType="w" fact="0.1754"/>
              <dgm:constr type="h" for="ch" forName="ParentBackground5" refType="h" fact="0.5319"/>
              <dgm:constr type="r" for="ch" forName="Child5" refType="w" fact="0.1817"/>
              <dgm:constr type="t" for="ch" forName="Child5" refType="h" fact="0.6876"/>
              <dgm:constr type="w" for="ch" forName="Child5" refType="w" fact="0.1754"/>
              <dgm:constr type="h" for="ch" forName="Child5" refType="h" fact="0.3124"/>
              <dgm:constr type="r" for="ch" forName="Accent4" refType="w" fact="0.4211"/>
              <dgm:constr type="t" for="ch" forName="Accent4" refType="h" fact="-0.0109"/>
              <dgm:constr type="w" for="ch" forName="Accent4" refType="w" fact="0.2657"/>
              <dgm:constr type="h" for="ch" forName="Accent4" refType="h" fact="0.806"/>
              <dgm:constr type="r" for="ch" forName="ParentBackground4" refType="w" fact="0.3758"/>
              <dgm:constr type="t" for="ch" forName="ParentBackground4" refType="h" fact="0.1262"/>
              <dgm:constr type="w" for="ch" forName="ParentBackground4" refType="w" fact="0.1754"/>
              <dgm:constr type="h" for="ch" forName="ParentBackground4" refType="h" fact="0.5319"/>
              <dgm:constr type="r" for="ch" forName="Child4" refType="w" fact="0.3758"/>
              <dgm:constr type="t" for="ch" forName="Child4" refType="h" fact="0.6876"/>
              <dgm:constr type="w" for="ch" forName="Child4" refType="w" fact="0.1754"/>
              <dgm:constr type="h" for="ch" forName="Child4" refType="h" fact="0.3124"/>
              <dgm:constr type="r" for="ch" forName="Accent3" refType="w" fact="0.6152"/>
              <dgm:constr type="t" for="ch" forName="Accent3" refType="h" fact="-0.0109"/>
              <dgm:constr type="w" for="ch" forName="Accent3" refType="w" fact="0.2657"/>
              <dgm:constr type="h" for="ch" forName="Accent3" refType="h" fact="0.806"/>
              <dgm:constr type="r" for="ch" forName="ParentBackground3" refType="w" fact="0.57"/>
              <dgm:constr type="t" for="ch" forName="ParentBackground3" refType="h" fact="0.1262"/>
              <dgm:constr type="w" for="ch" forName="ParentBackground3" refType="w" fact="0.1754"/>
              <dgm:constr type="h" for="ch" forName="ParentBackground3" refType="h" fact="0.5319"/>
              <dgm:constr type="r" for="ch" forName="Child3" refType="w" fact="0.57"/>
              <dgm:constr type="t" for="ch" forName="Child3" refType="h" fact="0.6876"/>
              <dgm:constr type="w" for="ch" forName="Child3" refType="w" fact="0.1754"/>
              <dgm:constr type="h" for="ch" forName="Child3" refType="h" fact="0.3124"/>
              <dgm:constr type="r" for="ch" forName="Accent2" refType="w" fact="0.8094"/>
              <dgm:constr type="t" for="ch" forName="Accent2" refType="h" fact="-0.0109"/>
              <dgm:constr type="w" for="ch" forName="Accent2" refType="w" fact="0.2657"/>
              <dgm:constr type="h" for="ch" forName="Accent2" refType="h" fact="0.806"/>
              <dgm:constr type="r" for="ch" forName="ParentBackground2" refType="w" fact="0.7642"/>
              <dgm:constr type="t" for="ch" forName="ParentBackground2" refType="h" fact="0.1262"/>
              <dgm:constr type="w" for="ch" forName="ParentBackground2" refType="w" fact="0.1754"/>
              <dgm:constr type="h" for="ch" forName="ParentBackground2" refType="h" fact="0.5319"/>
              <dgm:constr type="r" for="ch" forName="Child2" refType="w" fact="0.7642"/>
              <dgm:constr type="t" for="ch" forName="Child2" refType="h" fact="0.6876"/>
              <dgm:constr type="w" for="ch" forName="Child2" refType="w" fact="0.1754"/>
              <dgm:constr type="h" for="ch" forName="Child2" refType="h" fact="0.3124"/>
              <dgm:constr type="r" for="ch" forName="Accent1" refType="w" fact="1.0036"/>
              <dgm:constr type="t" for="ch" forName="Accent1" refType="h" fact="-0.0109"/>
              <dgm:constr type="w" for="ch" forName="Accent1" refType="w" fact="0.2657"/>
              <dgm:constr type="h" for="ch" forName="Accent1" refType="h" fact="0.806"/>
              <dgm:constr type="r" for="ch" forName="ParentBackground1" refType="w" fact="0.9584"/>
              <dgm:constr type="t" for="ch" forName="ParentBackground1" refType="h" fact="0.1262"/>
              <dgm:constr type="w" for="ch" forName="ParentBackground1" refType="w" fact="0.1754"/>
              <dgm:constr type="h" for="ch" forName="ParentBackground1" refType="h" fact="0.5319"/>
              <dgm:constr type="r" for="ch" forName="Child1" refType="w" fact="0.9584"/>
              <dgm:constr type="t" for="ch" forName="Child1" refType="h" fact="0.6876"/>
              <dgm:constr type="w" for="ch" forName="Child1" refType="w" fact="0.1754"/>
              <dgm:constr type="h" for="ch" forName="Child1" refType="h" fact="0.3124"/>
            </dgm:constrLst>
          </dgm:if>
          <dgm:if name="Name22"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r" for="ch" forName="Parent6" refType="w" fact="0.1311"/>
              <dgm:constr type="t" for="ch" forName="Parent6" refType="h" fact="0.2022"/>
              <dgm:constr type="w" for="ch" forName="Parent6" refType="w" fact="0.1049"/>
              <dgm:constr type="h" for="ch" forName="Parent6" refType="h" fact="0.3799"/>
              <dgm:constr type="r" for="ch" forName="Parent5" refType="w" fact="0.2937"/>
              <dgm:constr type="t" for="ch" forName="Parent5" refType="h" fact="0.2022"/>
              <dgm:constr type="w" for="ch" forName="Parent5" refType="w" fact="0.1049"/>
              <dgm:constr type="h" for="ch" forName="Parent5" refType="h" fact="0.3799"/>
              <dgm:constr type="r" for="ch" forName="Parent4" refType="w" fact="0.4563"/>
              <dgm:constr type="t" for="ch" forName="Parent4" refType="h" fact="0.2022"/>
              <dgm:constr type="w" for="ch" forName="Parent4" refType="w" fact="0.1049"/>
              <dgm:constr type="h" for="ch" forName="Parent4" refType="h" fact="0.3799"/>
              <dgm:constr type="r" for="ch" forName="Parent3" refType="w" fact="0.619"/>
              <dgm:constr type="t" for="ch" forName="Parent3" refType="h" fact="0.2022"/>
              <dgm:constr type="w" for="ch" forName="Parent3" refType="w" fact="0.1049"/>
              <dgm:constr type="h" for="ch" forName="Parent3" refType="h" fact="0.3799"/>
              <dgm:constr type="r" for="ch" forName="Parent2" refType="w" fact="0.7816"/>
              <dgm:constr type="t" for="ch" forName="Parent2" refType="h" fact="0.2022"/>
              <dgm:constr type="w" for="ch" forName="Parent2" refType="w" fact="0.1049"/>
              <dgm:constr type="h" for="ch" forName="Parent2" refType="h" fact="0.3799"/>
              <dgm:constr type="r" for="ch" forName="Parent1" refType="w" fact="0.9442"/>
              <dgm:constr type="t" for="ch" forName="Parent1" refType="h" fact="0.2022"/>
              <dgm:constr type="w" for="ch" forName="Parent1" refType="w" fact="0.1049"/>
              <dgm:constr type="h" for="ch" forName="Parent1" refType="h" fact="0.3799"/>
              <dgm:constr type="r" for="ch" forName="Accent6" refType="w" fact="0.1574"/>
              <dgm:constr type="t" for="ch" forName="Accent6" refType="h" fact="0.1072"/>
              <dgm:constr type="w" for="ch" forName="Accent6" refType="w" fact="0.1574"/>
              <dgm:constr type="h" for="ch" forName="Accent6" refType="h" fact="0.5699"/>
              <dgm:constr type="r" for="ch" forName="ParentBackground6" refType="w" fact="0.1521"/>
              <dgm:constr type="t" for="ch" forName="ParentBackground6" refType="h" fact="0.1262"/>
              <dgm:constr type="w" for="ch" forName="ParentBackground6" refType="w" fact="0.1469"/>
              <dgm:constr type="h" for="ch" forName="ParentBackground6" refType="h" fact="0.5319"/>
              <dgm:constr type="r" for="ch" forName="Child6" refType="w" fact="0.1521"/>
              <dgm:constr type="t" for="ch" forName="Child6" refType="h" fact="0.6876"/>
              <dgm:constr type="w" for="ch" forName="Child6" refType="w" fact="0.1469"/>
              <dgm:constr type="h" for="ch" forName="Child6" refType="h" fact="0.3124"/>
              <dgm:constr type="r" for="ch" forName="Accent5" refType="w" fact="0.3526"/>
              <dgm:constr type="t" for="ch" forName="Accent5" refType="h" fact="-0.0109"/>
              <dgm:constr type="w" for="ch" forName="Accent5" refType="w" fact="0.2226"/>
              <dgm:constr type="h" for="ch" forName="Accent5" refType="h" fact="0.806"/>
              <dgm:constr type="r" for="ch" forName="ParentBackground5" refType="w" fact="0.3147"/>
              <dgm:constr type="t" for="ch" forName="ParentBackground5" refType="h" fact="0.1262"/>
              <dgm:constr type="w" for="ch" forName="ParentBackground5" refType="w" fact="0.1469"/>
              <dgm:constr type="h" for="ch" forName="ParentBackground5" refType="h" fact="0.5319"/>
              <dgm:constr type="r" for="ch" forName="Child5" refType="w" fact="0.3147"/>
              <dgm:constr type="t" for="ch" forName="Child5" refType="h" fact="0.6876"/>
              <dgm:constr type="w" for="ch" forName="Child5" refType="w" fact="0.1469"/>
              <dgm:constr type="h" for="ch" forName="Child5" refType="h" fact="0.3124"/>
              <dgm:constr type="r" for="ch" forName="Accent4" refType="w" fact="0.5152"/>
              <dgm:constr type="t" for="ch" forName="Accent4" refType="h" fact="-0.0109"/>
              <dgm:constr type="w" for="ch" forName="Accent4" refType="w" fact="0.2226"/>
              <dgm:constr type="h" for="ch" forName="Accent4" refType="h" fact="0.806"/>
              <dgm:constr type="r" for="ch" forName="ParentBackground4" refType="w" fact="0.4773"/>
              <dgm:constr type="t" for="ch" forName="ParentBackground4" refType="h" fact="0.1262"/>
              <dgm:constr type="w" for="ch" forName="ParentBackground4" refType="w" fact="0.1469"/>
              <dgm:constr type="h" for="ch" forName="ParentBackground4" refType="h" fact="0.5319"/>
              <dgm:constr type="r" for="ch" forName="Child4" refType="w" fact="0.4773"/>
              <dgm:constr type="t" for="ch" forName="Child4" refType="h" fact="0.6876"/>
              <dgm:constr type="w" for="ch" forName="Child4" refType="w" fact="0.1469"/>
              <dgm:constr type="h" for="ch" forName="Child4" refType="h" fact="0.3124"/>
              <dgm:constr type="r" for="ch" forName="Accent3" refType="w" fact="0.6778"/>
              <dgm:constr type="t" for="ch" forName="Accent3" refType="h" fact="-0.0109"/>
              <dgm:constr type="w" for="ch" forName="Accent3" refType="w" fact="0.2226"/>
              <dgm:constr type="h" for="ch" forName="Accent3" refType="h" fact="0.806"/>
              <dgm:constr type="r" for="ch" forName="ParentBackground3" refType="w" fact="0.6399"/>
              <dgm:constr type="t" for="ch" forName="ParentBackground3" refType="h" fact="0.1262"/>
              <dgm:constr type="w" for="ch" forName="ParentBackground3" refType="w" fact="0.1469"/>
              <dgm:constr type="h" for="ch" forName="ParentBackground3" refType="h" fact="0.5319"/>
              <dgm:constr type="r" for="ch" forName="Child3" refType="w" fact="0.6399"/>
              <dgm:constr type="t" for="ch" forName="Child3" refType="h" fact="0.6876"/>
              <dgm:constr type="w" for="ch" forName="Child3" refType="w" fact="0.1469"/>
              <dgm:constr type="h" for="ch" forName="Child3" refType="h" fact="0.3124"/>
              <dgm:constr type="r" for="ch" forName="Accent2" refType="w" fact="0.8404"/>
              <dgm:constr type="t" for="ch" forName="Accent2" refType="h" fact="-0.0109"/>
              <dgm:constr type="w" for="ch" forName="Accent2" refType="w" fact="0.2226"/>
              <dgm:constr type="h" for="ch" forName="Accent2" refType="h" fact="0.806"/>
              <dgm:constr type="r" for="ch" forName="ParentBackground2" refType="w" fact="0.8025"/>
              <dgm:constr type="t" for="ch" forName="ParentBackground2" refType="h" fact="0.1262"/>
              <dgm:constr type="w" for="ch" forName="ParentBackground2" refType="w" fact="0.1469"/>
              <dgm:constr type="h" for="ch" forName="ParentBackground2" refType="h" fact="0.5319"/>
              <dgm:constr type="r" for="ch" forName="Child2" refType="w" fact="0.8025"/>
              <dgm:constr type="t" for="ch" forName="Child2" refType="h" fact="0.6876"/>
              <dgm:constr type="w" for="ch" forName="Child2" refType="w" fact="0.1469"/>
              <dgm:constr type="h" for="ch" forName="Child2" refType="h" fact="0.3124"/>
              <dgm:constr type="r" for="ch" forName="Accent1" refType="w" fact="1.003"/>
              <dgm:constr type="t" for="ch" forName="Accent1" refType="h" fact="-0.0109"/>
              <dgm:constr type="w" for="ch" forName="Accent1" refType="w" fact="0.2226"/>
              <dgm:constr type="h" for="ch" forName="Accent1" refType="h" fact="0.806"/>
              <dgm:constr type="r" for="ch" forName="ParentBackground1" refType="w" fact="0.9652"/>
              <dgm:constr type="t" for="ch" forName="ParentBackground1" refType="h" fact="0.1262"/>
              <dgm:constr type="w" for="ch" forName="ParentBackground1" refType="w" fact="0.1469"/>
              <dgm:constr type="h" for="ch" forName="ParentBackground1" refType="h" fact="0.5319"/>
              <dgm:constr type="r" for="ch" forName="Child1" refType="w" fact="0.9652"/>
              <dgm:constr type="t" for="ch" forName="Child1" refType="h" fact="0.6876"/>
              <dgm:constr type="w" for="ch" forName="Child1" refType="w" fact="0.1469"/>
              <dgm:constr type="h" for="ch" forName="Child1" refType="h" fact="0.3124"/>
            </dgm:constrLst>
          </dgm:if>
          <dgm:if name="Name23"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r" for="ch" forName="Parent7" refType="w" fact="0.1128"/>
              <dgm:constr type="t" for="ch" forName="Parent7" refType="h" fact="0.2022"/>
              <dgm:constr type="w" for="ch" forName="Parent7" refType="w" fact="0.0902"/>
              <dgm:constr type="h" for="ch" forName="Parent7" refType="h" fact="0.3799"/>
              <dgm:constr type="r" for="ch" forName="Parent6" refType="w" fact="0.2527"/>
              <dgm:constr type="t" for="ch" forName="Parent6" refType="h" fact="0.2022"/>
              <dgm:constr type="w" for="ch" forName="Parent6" refType="w" fact="0.0902"/>
              <dgm:constr type="h" for="ch" forName="Parent6" refType="h" fact="0.3799"/>
              <dgm:constr type="r" for="ch" forName="Parent5" refType="w" fact="0.3925"/>
              <dgm:constr type="t" for="ch" forName="Parent5" refType="h" fact="0.2022"/>
              <dgm:constr type="w" for="ch" forName="Parent5" refType="w" fact="0.0902"/>
              <dgm:constr type="h" for="ch" forName="Parent5" refType="h" fact="0.3799"/>
              <dgm:constr type="r" for="ch" forName="Parent4" refType="w" fact="0.5324"/>
              <dgm:constr type="t" for="ch" forName="Parent4" refType="h" fact="0.2022"/>
              <dgm:constr type="w" for="ch" forName="Parent4" refType="w" fact="0.0902"/>
              <dgm:constr type="h" for="ch" forName="Parent4" refType="h" fact="0.3799"/>
              <dgm:constr type="r" for="ch" forName="Parent3" refType="w" fact="0.6723"/>
              <dgm:constr type="t" for="ch" forName="Parent3" refType="h" fact="0.2022"/>
              <dgm:constr type="w" for="ch" forName="Parent3" refType="w" fact="0.0902"/>
              <dgm:constr type="h" for="ch" forName="Parent3" refType="h" fact="0.3799"/>
              <dgm:constr type="r" for="ch" forName="Parent2" refType="w" fact="0.8121"/>
              <dgm:constr type="t" for="ch" forName="Parent2" refType="h" fact="0.2022"/>
              <dgm:constr type="w" for="ch" forName="Parent2" refType="w" fact="0.0902"/>
              <dgm:constr type="h" for="ch" forName="Parent2" refType="h" fact="0.3799"/>
              <dgm:constr type="r" for="ch" forName="Parent1" refType="w" fact="0.952"/>
              <dgm:constr type="t" for="ch" forName="Parent1" refType="h" fact="0.2022"/>
              <dgm:constr type="w" for="ch" forName="Parent1" refType="w" fact="0.0902"/>
              <dgm:constr type="h" for="ch" forName="Parent1" refType="h" fact="0.3799"/>
              <dgm:constr type="r" for="ch" forName="Accent7" refType="w" fact="0.1354"/>
              <dgm:constr type="t" for="ch" forName="Accent7" refType="h" fact="0.1072"/>
              <dgm:constr type="w" for="ch" forName="Accent7" refType="w" fact="0.1354"/>
              <dgm:constr type="h" for="ch" forName="Accent7" refType="h" fact="0.5699"/>
              <dgm:constr type="r" for="ch" forName="ParentBackground7" refType="w" fact="0.1308"/>
              <dgm:constr type="t" for="ch" forName="ParentBackground7" refType="h" fact="0.1262"/>
              <dgm:constr type="w" for="ch" forName="ParentBackground7" refType="w" fact="0.1263"/>
              <dgm:constr type="h" for="ch" forName="ParentBackground7" refType="h" fact="0.5319"/>
              <dgm:constr type="r" for="ch" forName="Child7" refType="w" fact="0.1308"/>
              <dgm:constr type="t" for="ch" forName="Child7" refType="h" fact="0.6876"/>
              <dgm:constr type="w" for="ch" forName="Child7" refType="w" fact="0.1263"/>
              <dgm:constr type="h" for="ch" forName="Child7" refType="h" fact="0.3124"/>
              <dgm:constr type="r" for="ch" forName="Accent6" refType="w" fact="0.3033"/>
              <dgm:constr type="t" for="ch" forName="Accent6" refType="h" fact="-0.0109"/>
              <dgm:constr type="w" for="ch" forName="Accent6" refType="w" fact="0.1915"/>
              <dgm:constr type="h" for="ch" forName="Accent6" refType="h" fact="0.806"/>
              <dgm:constr type="r" for="ch" forName="ParentBackground6" refType="w" fact="0.2707"/>
              <dgm:constr type="t" for="ch" forName="ParentBackground6" refType="h" fact="0.1262"/>
              <dgm:constr type="w" for="ch" forName="ParentBackground6" refType="w" fact="0.1263"/>
              <dgm:constr type="h" for="ch" forName="ParentBackground6" refType="h" fact="0.5319"/>
              <dgm:constr type="r" for="ch" forName="Child6" refType="w" fact="0.2707"/>
              <dgm:constr type="t" for="ch" forName="Child6" refType="h" fact="0.6876"/>
              <dgm:constr type="w" for="ch" forName="Child6" refType="w" fact="0.1263"/>
              <dgm:constr type="h" for="ch" forName="Child6" refType="h" fact="0.3124"/>
              <dgm:constr type="r" for="ch" forName="Accent5" refType="w" fact="0.4431"/>
              <dgm:constr type="t" for="ch" forName="Accent5" refType="h" fact="-0.0109"/>
              <dgm:constr type="w" for="ch" forName="Accent5" refType="w" fact="0.1915"/>
              <dgm:constr type="h" for="ch" forName="Accent5" refType="h" fact="0.806"/>
              <dgm:constr type="r" for="ch" forName="ParentBackground5" refType="w" fact="0.4106"/>
              <dgm:constr type="t" for="ch" forName="ParentBackground5" refType="h" fact="0.1262"/>
              <dgm:constr type="w" for="ch" forName="ParentBackground5" refType="w" fact="0.1263"/>
              <dgm:constr type="h" for="ch" forName="ParentBackground5" refType="h" fact="0.5319"/>
              <dgm:constr type="r" for="ch" forName="Child5" refType="w" fact="0.4106"/>
              <dgm:constr type="t" for="ch" forName="Child5" refType="h" fact="0.6876"/>
              <dgm:constr type="w" for="ch" forName="Child5" refType="w" fact="0.1263"/>
              <dgm:constr type="h" for="ch" forName="Child5" refType="h" fact="0.3124"/>
              <dgm:constr type="r" for="ch" forName="Accent4" refType="w" fact="0.583"/>
              <dgm:constr type="t" for="ch" forName="Accent4" refType="h" fact="-0.0109"/>
              <dgm:constr type="w" for="ch" forName="Accent4" refType="w" fact="0.1915"/>
              <dgm:constr type="h" for="ch" forName="Accent4" refType="h" fact="0.806"/>
              <dgm:constr type="r" for="ch" forName="ParentBackground4" refType="w" fact="0.5504"/>
              <dgm:constr type="t" for="ch" forName="ParentBackground4" refType="h" fact="0.1262"/>
              <dgm:constr type="w" for="ch" forName="ParentBackground4" refType="w" fact="0.1263"/>
              <dgm:constr type="h" for="ch" forName="ParentBackground4" refType="h" fact="0.5319"/>
              <dgm:constr type="r" for="ch" forName="Child4" refType="w" fact="0.5504"/>
              <dgm:constr type="t" for="ch" forName="Child4" refType="h" fact="0.6876"/>
              <dgm:constr type="w" for="ch" forName="Child4" refType="w" fact="0.1263"/>
              <dgm:constr type="h" for="ch" forName="Child4" refType="h" fact="0.3124"/>
              <dgm:constr type="r" for="ch" forName="Accent3" refType="w" fact="0.7229"/>
              <dgm:constr type="t" for="ch" forName="Accent3" refType="h" fact="-0.0109"/>
              <dgm:constr type="w" for="ch" forName="Accent3" refType="w" fact="0.1915"/>
              <dgm:constr type="h" for="ch" forName="Accent3" refType="h" fact="0.806"/>
              <dgm:constr type="r" for="ch" forName="ParentBackground3" refType="w" fact="0.6903"/>
              <dgm:constr type="t" for="ch" forName="ParentBackground3" refType="h" fact="0.1262"/>
              <dgm:constr type="w" for="ch" forName="ParentBackground3" refType="w" fact="0.1263"/>
              <dgm:constr type="h" for="ch" forName="ParentBackground3" refType="h" fact="0.5319"/>
              <dgm:constr type="r" for="ch" forName="Child3" refType="w" fact="0.6903"/>
              <dgm:constr type="t" for="ch" forName="Child3" refType="h" fact="0.6876"/>
              <dgm:constr type="w" for="ch" forName="Child3" refType="w" fact="0.1263"/>
              <dgm:constr type="h" for="ch" forName="Child3" refType="h" fact="0.3124"/>
              <dgm:constr type="r" for="ch" forName="Accent2" refType="w" fact="0.8627"/>
              <dgm:constr type="t" for="ch" forName="Accent2" refType="h" fact="-0.0109"/>
              <dgm:constr type="w" for="ch" forName="Accent2" refType="w" fact="0.1915"/>
              <dgm:constr type="h" for="ch" forName="Accent2" refType="h" fact="0.806"/>
              <dgm:constr type="r" for="ch" forName="ParentBackground2" refType="w" fact="0.8302"/>
              <dgm:constr type="t" for="ch" forName="ParentBackground2" refType="h" fact="0.1262"/>
              <dgm:constr type="w" for="ch" forName="ParentBackground2" refType="w" fact="0.1263"/>
              <dgm:constr type="h" for="ch" forName="ParentBackground2" refType="h" fact="0.5319"/>
              <dgm:constr type="r" for="ch" forName="Child2" refType="w" fact="0.8302"/>
              <dgm:constr type="t" for="ch" forName="Child2" refType="h" fact="0.6876"/>
              <dgm:constr type="w" for="ch" forName="Child2" refType="w" fact="0.1263"/>
              <dgm:constr type="h" for="ch" forName="Child2" refType="h" fact="0.3124"/>
              <dgm:constr type="r" for="ch" forName="Accent1" refType="w" fact="1.0026"/>
              <dgm:constr type="t" for="ch" forName="Accent1" refType="h" fact="-0.0109"/>
              <dgm:constr type="w" for="ch" forName="Accent1" refType="w" fact="0.1915"/>
              <dgm:constr type="h" for="ch" forName="Accent1" refType="h" fact="0.806"/>
              <dgm:constr type="r" for="ch" forName="ParentBackground1" refType="w" fact="0.97"/>
              <dgm:constr type="t" for="ch" forName="ParentBackground1" refType="h" fact="0.1262"/>
              <dgm:constr type="w" for="ch" forName="ParentBackground1" refType="w" fact="0.1263"/>
              <dgm:constr type="h" for="ch" forName="ParentBackground1" refType="h" fact="0.5319"/>
              <dgm:constr type="r" for="ch" forName="Child1" refType="w" fact="0.97"/>
              <dgm:constr type="t" for="ch" forName="Child1" refType="h" fact="0.6876"/>
              <dgm:constr type="w" for="ch" forName="Child1" refType="w" fact="0.1263"/>
              <dgm:constr type="h" for="ch" forName="Child1" refType="h" fact="0.3124"/>
            </dgm:constrLst>
          </dgm:if>
          <dgm:if name="Name24"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r" for="ch" forName="Parent8" refType="w" fact="0.099"/>
              <dgm:constr type="t" for="ch" forName="Parent8" refType="h" fact="0.2022"/>
              <dgm:constr type="w" for="ch" forName="Parent8" refType="w" fact="0.0792"/>
              <dgm:constr type="h" for="ch" forName="Parent8" refType="h" fact="0.3799"/>
              <dgm:constr type="r" for="ch" forName="Parent7" refType="w" fact="0.2217"/>
              <dgm:constr type="t" for="ch" forName="Parent7" refType="h" fact="0.2022"/>
              <dgm:constr type="w" for="ch" forName="Parent7" refType="w" fact="0.0792"/>
              <dgm:constr type="h" for="ch" forName="Parent7" refType="h" fact="0.3799"/>
              <dgm:constr type="r" for="ch" forName="Parent6" refType="w" fact="0.3444"/>
              <dgm:constr type="t" for="ch" forName="Parent6" refType="h" fact="0.2022"/>
              <dgm:constr type="w" for="ch" forName="Parent6" refType="w" fact="0.0792"/>
              <dgm:constr type="h" for="ch" forName="Parent6" refType="h" fact="0.3799"/>
              <dgm:constr type="r" for="ch" forName="Parent5" refType="w" fact="0.4671"/>
              <dgm:constr type="t" for="ch" forName="Parent5" refType="h" fact="0.2022"/>
              <dgm:constr type="w" for="ch" forName="Parent5" refType="w" fact="0.0792"/>
              <dgm:constr type="h" for="ch" forName="Parent5" refType="h" fact="0.3799"/>
              <dgm:constr type="r" for="ch" forName="Parent4" refType="w" fact="0.5898"/>
              <dgm:constr type="t" for="ch" forName="Parent4" refType="h" fact="0.2022"/>
              <dgm:constr type="w" for="ch" forName="Parent4" refType="w" fact="0.0792"/>
              <dgm:constr type="h" for="ch" forName="Parent4" refType="h" fact="0.3799"/>
              <dgm:constr type="r" for="ch" forName="Parent3" refType="w" fact="0.7125"/>
              <dgm:constr type="t" for="ch" forName="Parent3" refType="h" fact="0.2022"/>
              <dgm:constr type="w" for="ch" forName="Parent3" refType="w" fact="0.0792"/>
              <dgm:constr type="h" for="ch" forName="Parent3" refType="h" fact="0.3799"/>
              <dgm:constr type="r" for="ch" forName="Parent2" refType="w" fact="0.8352"/>
              <dgm:constr type="t" for="ch" forName="Parent2" refType="h" fact="0.2022"/>
              <dgm:constr type="w" for="ch" forName="Parent2" refType="w" fact="0.0792"/>
              <dgm:constr type="h" for="ch" forName="Parent2" refType="h" fact="0.3799"/>
              <dgm:constr type="r" for="ch" forName="Parent1" refType="w" fact="0.9579"/>
              <dgm:constr type="t" for="ch" forName="Parent1" refType="h" fact="0.2022"/>
              <dgm:constr type="w" for="ch" forName="Parent1" refType="w" fact="0.0792"/>
              <dgm:constr type="h" for="ch" forName="Parent1" refType="h" fact="0.3799"/>
              <dgm:constr type="r" for="ch" forName="Accent8" refType="w" fact="0.1187"/>
              <dgm:constr type="t" for="ch" forName="Accent8" refType="h" fact="0.1072"/>
              <dgm:constr type="w" for="ch" forName="Accent8" refType="w" fact="0.1187"/>
              <dgm:constr type="h" for="ch" forName="Accent8" refType="h" fact="0.5699"/>
              <dgm:constr type="r" for="ch" forName="ParentBackground8" refType="w" fact="0.1148"/>
              <dgm:constr type="t" for="ch" forName="ParentBackground8" refType="h" fact="0.1262"/>
              <dgm:constr type="w" for="ch" forName="ParentBackground8" refType="w" fact="0.1108"/>
              <dgm:constr type="h" for="ch" forName="ParentBackground8" refType="h" fact="0.5319"/>
              <dgm:constr type="r" for="ch" forName="Child8" refType="w" fact="0.1148"/>
              <dgm:constr type="t" for="ch" forName="Child8" refType="h" fact="0.6876"/>
              <dgm:constr type="w" for="ch" forName="Child8" refType="w" fact="0.1108"/>
              <dgm:constr type="h" for="ch" forName="Child8" refType="h" fact="0.3124"/>
              <dgm:constr type="r" for="ch" forName="Accent7" refType="w" fact="0.2661"/>
              <dgm:constr type="t" for="ch" forName="Accent7" refType="h" fact="-0.0109"/>
              <dgm:constr type="w" for="ch" forName="Accent7" refType="w" fact="0.1679"/>
              <dgm:constr type="h" for="ch" forName="Accent7" refType="h" fact="0.806"/>
              <dgm:constr type="r" for="ch" forName="ParentBackground7" refType="w" fact="0.2375"/>
              <dgm:constr type="t" for="ch" forName="ParentBackground7" refType="h" fact="0.1262"/>
              <dgm:constr type="w" for="ch" forName="ParentBackground7" refType="w" fact="0.1108"/>
              <dgm:constr type="h" for="ch" forName="ParentBackground7" refType="h" fact="0.5319"/>
              <dgm:constr type="r" for="ch" forName="Child7" refType="w" fact="0.2375"/>
              <dgm:constr type="t" for="ch" forName="Child7" refType="h" fact="0.6876"/>
              <dgm:constr type="w" for="ch" forName="Child7" refType="w" fact="0.1108"/>
              <dgm:constr type="h" for="ch" forName="Child7" refType="h" fact="0.3124"/>
              <dgm:constr type="r" for="ch" forName="Accent6" refType="w" fact="0.3888"/>
              <dgm:constr type="t" for="ch" forName="Accent6" refType="h" fact="-0.0109"/>
              <dgm:constr type="w" for="ch" forName="Accent6" refType="w" fact="0.1679"/>
              <dgm:constr type="h" for="ch" forName="Accent6" refType="h" fact="0.806"/>
              <dgm:constr type="r" for="ch" forName="ParentBackground6" refType="w" fact="0.3602"/>
              <dgm:constr type="t" for="ch" forName="ParentBackground6" refType="h" fact="0.1262"/>
              <dgm:constr type="w" for="ch" forName="ParentBackground6" refType="w" fact="0.1108"/>
              <dgm:constr type="h" for="ch" forName="ParentBackground6" refType="h" fact="0.5319"/>
              <dgm:constr type="r" for="ch" forName="Child6" refType="w" fact="0.3602"/>
              <dgm:constr type="t" for="ch" forName="Child6" refType="h" fact="0.6876"/>
              <dgm:constr type="w" for="ch" forName="Child6" refType="w" fact="0.1108"/>
              <dgm:constr type="h" for="ch" forName="Child6" refType="h" fact="0.3124"/>
              <dgm:constr type="r" for="ch" forName="Accent5" refType="w" fact="0.5115"/>
              <dgm:constr type="t" for="ch" forName="Accent5" refType="h" fact="-0.0109"/>
              <dgm:constr type="w" for="ch" forName="Accent5" refType="w" fact="0.1679"/>
              <dgm:constr type="h" for="ch" forName="Accent5" refType="h" fact="0.806"/>
              <dgm:constr type="r" for="ch" forName="ParentBackground5" refType="w" fact="0.4829"/>
              <dgm:constr type="t" for="ch" forName="ParentBackground5" refType="h" fact="0.1262"/>
              <dgm:constr type="w" for="ch" forName="ParentBackground5" refType="w" fact="0.1108"/>
              <dgm:constr type="h" for="ch" forName="ParentBackground5" refType="h" fact="0.5319"/>
              <dgm:constr type="r" for="ch" forName="Child5" refType="w" fact="0.4829"/>
              <dgm:constr type="t" for="ch" forName="Child5" refType="h" fact="0.6876"/>
              <dgm:constr type="w" for="ch" forName="Child5" refType="w" fact="0.1108"/>
              <dgm:constr type="h" for="ch" forName="Child5" refType="h" fact="0.3124"/>
              <dgm:constr type="r" for="ch" forName="Accent4" refType="w" fact="0.6342"/>
              <dgm:constr type="t" for="ch" forName="Accent4" refType="h" fact="-0.0109"/>
              <dgm:constr type="w" for="ch" forName="Accent4" refType="w" fact="0.1679"/>
              <dgm:constr type="h" for="ch" forName="Accent4" refType="h" fact="0.806"/>
              <dgm:constr type="r" for="ch" forName="ParentBackground4" refType="w" fact="0.6056"/>
              <dgm:constr type="t" for="ch" forName="ParentBackground4" refType="h" fact="0.1262"/>
              <dgm:constr type="w" for="ch" forName="ParentBackground4" refType="w" fact="0.1108"/>
              <dgm:constr type="h" for="ch" forName="ParentBackground4" refType="h" fact="0.5319"/>
              <dgm:constr type="r" for="ch" forName="Child4" refType="w" fact="0.6056"/>
              <dgm:constr type="t" for="ch" forName="Child4" refType="h" fact="0.6876"/>
              <dgm:constr type="w" for="ch" forName="Child4" refType="w" fact="0.1108"/>
              <dgm:constr type="h" for="ch" forName="Child4" refType="h" fact="0.3124"/>
              <dgm:constr type="r" for="ch" forName="Accent3" refType="w" fact="0.7569"/>
              <dgm:constr type="t" for="ch" forName="Accent3" refType="h" fact="-0.0109"/>
              <dgm:constr type="w" for="ch" forName="Accent3" refType="w" fact="0.1679"/>
              <dgm:constr type="h" for="ch" forName="Accent3" refType="h" fact="0.806"/>
              <dgm:constr type="r" for="ch" forName="ParentBackground3" refType="w" fact="0.7283"/>
              <dgm:constr type="t" for="ch" forName="ParentBackground3" refType="h" fact="0.1262"/>
              <dgm:constr type="w" for="ch" forName="ParentBackground3" refType="w" fact="0.1108"/>
              <dgm:constr type="h" for="ch" forName="ParentBackground3" refType="h" fact="0.5319"/>
              <dgm:constr type="r" for="ch" forName="Child3" refType="w" fact="0.7283"/>
              <dgm:constr type="t" for="ch" forName="Child3" refType="h" fact="0.6876"/>
              <dgm:constr type="w" for="ch" forName="Child3" refType="w" fact="0.1108"/>
              <dgm:constr type="h" for="ch" forName="Child3" refType="h" fact="0.3124"/>
              <dgm:constr type="r" for="ch" forName="Accent2" refType="w" fact="0.8796"/>
              <dgm:constr type="t" for="ch" forName="Accent2" refType="h" fact="-0.0109"/>
              <dgm:constr type="w" for="ch" forName="Accent2" refType="w" fact="0.1679"/>
              <dgm:constr type="h" for="ch" forName="Accent2" refType="h" fact="0.806"/>
              <dgm:constr type="r" for="ch" forName="ParentBackground2" refType="w" fact="0.851"/>
              <dgm:constr type="t" for="ch" forName="ParentBackground2" refType="h" fact="0.1262"/>
              <dgm:constr type="w" for="ch" forName="ParentBackground2" refType="w" fact="0.1108"/>
              <dgm:constr type="h" for="ch" forName="ParentBackground2" refType="h" fact="0.5319"/>
              <dgm:constr type="r" for="ch" forName="Child2" refType="w" fact="0.851"/>
              <dgm:constr type="t" for="ch" forName="Child2" refType="h" fact="0.6876"/>
              <dgm:constr type="w" for="ch" forName="Child2" refType="w" fact="0.1108"/>
              <dgm:constr type="h" for="ch" forName="Child2" refType="h" fact="0.3124"/>
              <dgm:constr type="r" for="ch" forName="Accent1" refType="w" fact="1.0023"/>
              <dgm:constr type="t" for="ch" forName="Accent1" refType="h" fact="-0.0109"/>
              <dgm:constr type="w" for="ch" forName="Accent1" refType="w" fact="0.1679"/>
              <dgm:constr type="h" for="ch" forName="Accent1" refType="h" fact="0.806"/>
              <dgm:constr type="r" for="ch" forName="ParentBackground1" refType="w" fact="0.9737"/>
              <dgm:constr type="t" for="ch" forName="ParentBackground1" refType="h" fact="0.1262"/>
              <dgm:constr type="w" for="ch" forName="ParentBackground1" refType="w" fact="0.1108"/>
              <dgm:constr type="h" for="ch" forName="ParentBackground1" refType="h" fact="0.5319"/>
              <dgm:constr type="r" for="ch" forName="Child1" refType="w" fact="0.9737"/>
              <dgm:constr type="t" for="ch" forName="Child1" refType="h" fact="0.6876"/>
              <dgm:constr type="w" for="ch" forName="Child1" refType="w" fact="0.1108"/>
              <dgm:constr type="h" for="ch" forName="Child1" refType="h" fact="0.3124"/>
            </dgm:constrLst>
          </dgm:if>
          <dgm:if name="Name25"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r" for="ch" forName="Parent9" refType="w" fact="0.0881"/>
              <dgm:constr type="t" for="ch" forName="Parent9" refType="h" fact="0.2022"/>
              <dgm:constr type="w" for="ch" forName="Parent9" refType="w" fact="0.0705"/>
              <dgm:constr type="h" for="ch" forName="Parent9" refType="h" fact="0.3799"/>
              <dgm:constr type="r" for="ch" forName="Parent8" refType="w" fact="0.1974"/>
              <dgm:constr type="t" for="ch" forName="Parent8" refType="h" fact="0.2022"/>
              <dgm:constr type="w" for="ch" forName="Parent8" refType="w" fact="0.0705"/>
              <dgm:constr type="h" for="ch" forName="Parent8" refType="h" fact="0.3799"/>
              <dgm:constr type="r" for="ch" forName="Parent7" refType="w" fact="0.3067"/>
              <dgm:constr type="t" for="ch" forName="Parent7" refType="h" fact="0.2022"/>
              <dgm:constr type="w" for="ch" forName="Parent7" refType="w" fact="0.0705"/>
              <dgm:constr type="h" for="ch" forName="Parent7" refType="h" fact="0.3799"/>
              <dgm:constr type="r" for="ch" forName="Parent6" refType="w" fact="0.416"/>
              <dgm:constr type="t" for="ch" forName="Parent6" refType="h" fact="0.2022"/>
              <dgm:constr type="w" for="ch" forName="Parent6" refType="w" fact="0.0705"/>
              <dgm:constr type="h" for="ch" forName="Parent6" refType="h" fact="0.3799"/>
              <dgm:constr type="r" for="ch" forName="Parent5" refType="w" fact="0.5253"/>
              <dgm:constr type="t" for="ch" forName="Parent5" refType="h" fact="0.2022"/>
              <dgm:constr type="w" for="ch" forName="Parent5" refType="w" fact="0.0705"/>
              <dgm:constr type="h" for="ch" forName="Parent5" refType="h" fact="0.3799"/>
              <dgm:constr type="r" for="ch" forName="Parent4" refType="w" fact="0.6346"/>
              <dgm:constr type="t" for="ch" forName="Parent4" refType="h" fact="0.2022"/>
              <dgm:constr type="w" for="ch" forName="Parent4" refType="w" fact="0.0705"/>
              <dgm:constr type="h" for="ch" forName="Parent4" refType="h" fact="0.3799"/>
              <dgm:constr type="r" for="ch" forName="Parent3" refType="w" fact="0.7439"/>
              <dgm:constr type="t" for="ch" forName="Parent3" refType="h" fact="0.2022"/>
              <dgm:constr type="w" for="ch" forName="Parent3" refType="w" fact="0.0705"/>
              <dgm:constr type="h" for="ch" forName="Parent3" refType="h" fact="0.3799"/>
              <dgm:constr type="r" for="ch" forName="Parent2" refType="w" fact="0.8532"/>
              <dgm:constr type="t" for="ch" forName="Parent2" refType="h" fact="0.2022"/>
              <dgm:constr type="w" for="ch" forName="Parent2" refType="w" fact="0.0705"/>
              <dgm:constr type="h" for="ch" forName="Parent2" refType="h" fact="0.3799"/>
              <dgm:constr type="r" for="ch" forName="Parent1" refType="w" fact="0.9625"/>
              <dgm:constr type="t" for="ch" forName="Parent1" refType="h" fact="0.2022"/>
              <dgm:constr type="w" for="ch" forName="Parent1" refType="w" fact="0.0705"/>
              <dgm:constr type="h" for="ch" forName="Parent1" refType="h" fact="0.3799"/>
              <dgm:constr type="r" for="ch" forName="Accent9" refType="w" fact="0.1058"/>
              <dgm:constr type="t" for="ch" forName="Accent9" refType="h" fact="0.1072"/>
              <dgm:constr type="w" for="ch" forName="Accent9" refType="w" fact="0.1058"/>
              <dgm:constr type="h" for="ch" forName="Accent9" refType="h" fact="0.5699"/>
              <dgm:constr type="r" for="ch" forName="ParentBackground9" refType="w" fact="0.1022"/>
              <dgm:constr type="t" for="ch" forName="ParentBackground9" refType="h" fact="0.1262"/>
              <dgm:constr type="w" for="ch" forName="ParentBackground9" refType="w" fact="0.0987"/>
              <dgm:constr type="h" for="ch" forName="ParentBackground9" refType="h" fact="0.5319"/>
              <dgm:constr type="r" for="ch" forName="Child9" refType="w" fact="0.1022"/>
              <dgm:constr type="t" for="ch" forName="Child9" refType="h" fact="0.6876"/>
              <dgm:constr type="w" for="ch" forName="Child9" refType="w" fact="0.0987"/>
              <dgm:constr type="h" for="ch" forName="Child9" refType="h" fact="0.3124"/>
              <dgm:constr type="r" for="ch" forName="Accent8" refType="w" fact="0.237"/>
              <dgm:constr type="t" for="ch" forName="Accent8" refType="h" fact="-0.0109"/>
              <dgm:constr type="w" for="ch" forName="Accent8" refType="w" fact="0.1496"/>
              <dgm:constr type="h" for="ch" forName="Accent8" refType="h" fact="0.806"/>
              <dgm:constr type="r" for="ch" forName="ParentBackground8" refType="w" fact="0.2115"/>
              <dgm:constr type="t" for="ch" forName="ParentBackground8" refType="h" fact="0.1262"/>
              <dgm:constr type="w" for="ch" forName="ParentBackground8" refType="w" fact="0.0987"/>
              <dgm:constr type="h" for="ch" forName="ParentBackground8" refType="h" fact="0.5319"/>
              <dgm:constr type="r" for="ch" forName="Child8" refType="w" fact="0.2115"/>
              <dgm:constr type="t" for="ch" forName="Child8" refType="h" fact="0.6876"/>
              <dgm:constr type="w" for="ch" forName="Child8" refType="w" fact="0.0987"/>
              <dgm:constr type="h" for="ch" forName="Child8" refType="h" fact="0.3124"/>
              <dgm:constr type="r" for="ch" forName="Accent7" refType="w" fact="0.3462"/>
              <dgm:constr type="t" for="ch" forName="Accent7" refType="h" fact="-0.0109"/>
              <dgm:constr type="w" for="ch" forName="Accent7" refType="w" fact="0.1496"/>
              <dgm:constr type="h" for="ch" forName="Accent7" refType="h" fact="0.806"/>
              <dgm:constr type="r" for="ch" forName="ParentBackground7" refType="w" fact="0.3208"/>
              <dgm:constr type="t" for="ch" forName="ParentBackground7" refType="h" fact="0.1262"/>
              <dgm:constr type="w" for="ch" forName="ParentBackground7" refType="w" fact="0.0987"/>
              <dgm:constr type="h" for="ch" forName="ParentBackground7" refType="h" fact="0.5319"/>
              <dgm:constr type="r" for="ch" forName="Child7" refType="w" fact="0.3208"/>
              <dgm:constr type="t" for="ch" forName="Child7" refType="h" fact="0.6876"/>
              <dgm:constr type="w" for="ch" forName="Child7" refType="w" fact="0.0987"/>
              <dgm:constr type="h" for="ch" forName="Child7" refType="h" fact="0.3124"/>
              <dgm:constr type="r" for="ch" forName="Accent6" refType="w" fact="0.4555"/>
              <dgm:constr type="t" for="ch" forName="Accent6" refType="h" fact="-0.0109"/>
              <dgm:constr type="w" for="ch" forName="Accent6" refType="w" fact="0.1496"/>
              <dgm:constr type="h" for="ch" forName="Accent6" refType="h" fact="0.806"/>
              <dgm:constr type="r" for="ch" forName="ParentBackground6" refType="w" fact="0.4301"/>
              <dgm:constr type="t" for="ch" forName="ParentBackground6" refType="h" fact="0.1262"/>
              <dgm:constr type="w" for="ch" forName="ParentBackground6" refType="w" fact="0.0987"/>
              <dgm:constr type="h" for="ch" forName="ParentBackground6" refType="h" fact="0.5319"/>
              <dgm:constr type="r" for="ch" forName="Child6" refType="w" fact="0.4301"/>
              <dgm:constr type="t" for="ch" forName="Child6" refType="h" fact="0.6876"/>
              <dgm:constr type="w" for="ch" forName="Child6" refType="w" fact="0.0987"/>
              <dgm:constr type="h" for="ch" forName="Child6" refType="h" fact="0.3124"/>
              <dgm:constr type="r" for="ch" forName="Accent5" refType="w" fact="0.5648"/>
              <dgm:constr type="t" for="ch" forName="Accent5" refType="h" fact="-0.0109"/>
              <dgm:constr type="w" for="ch" forName="Accent5" refType="w" fact="0.1496"/>
              <dgm:constr type="h" for="ch" forName="Accent5" refType="h" fact="0.806"/>
              <dgm:constr type="r" for="ch" forName="ParentBackground5" refType="w" fact="0.5394"/>
              <dgm:constr type="t" for="ch" forName="ParentBackground5" refType="h" fact="0.1262"/>
              <dgm:constr type="w" for="ch" forName="ParentBackground5" refType="w" fact="0.0987"/>
              <dgm:constr type="h" for="ch" forName="ParentBackground5" refType="h" fact="0.5319"/>
              <dgm:constr type="r" for="ch" forName="Child5" refType="w" fact="0.5394"/>
              <dgm:constr type="t" for="ch" forName="Child5" refType="h" fact="0.6876"/>
              <dgm:constr type="w" for="ch" forName="Child5" refType="w" fact="0.0987"/>
              <dgm:constr type="h" for="ch" forName="Child5" refType="h" fact="0.3124"/>
              <dgm:constr type="r" for="ch" forName="Accent4" refType="w" fact="0.6741"/>
              <dgm:constr type="t" for="ch" forName="Accent4" refType="h" fact="-0.0109"/>
              <dgm:constr type="w" for="ch" forName="Accent4" refType="w" fact="0.1496"/>
              <dgm:constr type="h" for="ch" forName="Accent4" refType="h" fact="0.806"/>
              <dgm:constr type="r" for="ch" forName="ParentBackground4" refType="w" fact="0.6487"/>
              <dgm:constr type="t" for="ch" forName="ParentBackground4" refType="h" fact="0.1262"/>
              <dgm:constr type="w" for="ch" forName="ParentBackground4" refType="w" fact="0.0987"/>
              <dgm:constr type="h" for="ch" forName="ParentBackground4" refType="h" fact="0.5319"/>
              <dgm:constr type="r" for="ch" forName="Child4" refType="w" fact="0.6487"/>
              <dgm:constr type="t" for="ch" forName="Child4" refType="h" fact="0.6876"/>
              <dgm:constr type="w" for="ch" forName="Child4" refType="w" fact="0.0987"/>
              <dgm:constr type="h" for="ch" forName="Child4" refType="h" fact="0.3124"/>
              <dgm:constr type="r" for="ch" forName="Accent3" refType="w" fact="0.7834"/>
              <dgm:constr type="t" for="ch" forName="Accent3" refType="h" fact="-0.0109"/>
              <dgm:constr type="w" for="ch" forName="Accent3" refType="w" fact="0.1496"/>
              <dgm:constr type="h" for="ch" forName="Accent3" refType="h" fact="0.806"/>
              <dgm:constr type="r" for="ch" forName="ParentBackground3" refType="w" fact="0.758"/>
              <dgm:constr type="t" for="ch" forName="ParentBackground3" refType="h" fact="0.1262"/>
              <dgm:constr type="w" for="ch" forName="ParentBackground3" refType="w" fact="0.0987"/>
              <dgm:constr type="h" for="ch" forName="ParentBackground3" refType="h" fact="0.5319"/>
              <dgm:constr type="r" for="ch" forName="Child3" refType="w" fact="0.758"/>
              <dgm:constr type="t" for="ch" forName="Child3" refType="h" fact="0.6876"/>
              <dgm:constr type="w" for="ch" forName="Child3" refType="w" fact="0.0987"/>
              <dgm:constr type="h" for="ch" forName="Child3" refType="h" fact="0.3124"/>
              <dgm:constr type="r" for="ch" forName="Accent2" refType="w" fact="0.8927"/>
              <dgm:constr type="t" for="ch" forName="Accent2" refType="h" fact="-0.0109"/>
              <dgm:constr type="w" for="ch" forName="Accent2" refType="w" fact="0.1496"/>
              <dgm:constr type="h" for="ch" forName="Accent2" refType="h" fact="0.806"/>
              <dgm:constr type="r" for="ch" forName="ParentBackground2" refType="w" fact="0.8673"/>
              <dgm:constr type="t" for="ch" forName="ParentBackground2" refType="h" fact="0.1262"/>
              <dgm:constr type="w" for="ch" forName="ParentBackground2" refType="w" fact="0.0987"/>
              <dgm:constr type="h" for="ch" forName="ParentBackground2" refType="h" fact="0.5319"/>
              <dgm:constr type="r" for="ch" forName="Child2" refType="w" fact="0.8673"/>
              <dgm:constr type="t" for="ch" forName="Child2" refType="h" fact="0.6876"/>
              <dgm:constr type="w" for="ch" forName="Child2" refType="w" fact="0.0987"/>
              <dgm:constr type="h" for="ch" forName="Child2" refType="h" fact="0.3124"/>
              <dgm:constr type="r" for="ch" forName="Accent1" refType="w" fact="1.002"/>
              <dgm:constr type="t" for="ch" forName="Accent1" refType="h" fact="-0.0109"/>
              <dgm:constr type="w" for="ch" forName="Accent1" refType="w" fact="0.1496"/>
              <dgm:constr type="h" for="ch" forName="Accent1" refType="h" fact="0.806"/>
              <dgm:constr type="r" for="ch" forName="ParentBackground1" refType="w" fact="0.9765"/>
              <dgm:constr type="t" for="ch" forName="ParentBackground1" refType="h" fact="0.1262"/>
              <dgm:constr type="w" for="ch" forName="ParentBackground1" refType="w" fact="0.0987"/>
              <dgm:constr type="h" for="ch" forName="ParentBackground1" refType="h" fact="0.5319"/>
              <dgm:constr type="r" for="ch" forName="Child1" refType="w" fact="0.9765"/>
              <dgm:constr type="t" for="ch" forName="Child1" refType="h" fact="0.6876"/>
              <dgm:constr type="w" for="ch" forName="Child1" refType="w" fact="0.0987"/>
              <dgm:constr type="h" for="ch" forName="Child1" refType="h" fact="0.3124"/>
            </dgm:constrLst>
          </dgm:if>
          <dgm:if name="Name26"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r" for="ch" forName="Parent10" refType="w" fact="0.0795"/>
              <dgm:constr type="t" for="ch" forName="Parent10" refType="h" fact="0.2022"/>
              <dgm:constr type="w" for="ch" forName="Parent10" refType="w" fact="0.0636"/>
              <dgm:constr type="h" for="ch" forName="Parent10" refType="h" fact="0.3799"/>
              <dgm:constr type="r" for="ch" forName="Parent9" refType="w" fact="0.178"/>
              <dgm:constr type="t" for="ch" forName="Parent9" refType="h" fact="0.2022"/>
              <dgm:constr type="w" for="ch" forName="Parent9" refType="w" fact="0.0636"/>
              <dgm:constr type="h" for="ch" forName="Parent9" refType="h" fact="0.3799"/>
              <dgm:constr type="r" for="ch" forName="Parent8" refType="w" fact="0.2765"/>
              <dgm:constr type="t" for="ch" forName="Parent8" refType="h" fact="0.2022"/>
              <dgm:constr type="w" for="ch" forName="Parent8" refType="w" fact="0.0636"/>
              <dgm:constr type="h" for="ch" forName="Parent8" refType="h" fact="0.3799"/>
              <dgm:constr type="r" for="ch" forName="Parent7" refType="w" fact="0.375"/>
              <dgm:constr type="t" for="ch" forName="Parent7" refType="h" fact="0.2022"/>
              <dgm:constr type="w" for="ch" forName="Parent7" refType="w" fact="0.0636"/>
              <dgm:constr type="h" for="ch" forName="Parent7" refType="h" fact="0.3799"/>
              <dgm:constr type="r" for="ch" forName="Parent6" refType="w" fact="0.4736"/>
              <dgm:constr type="t" for="ch" forName="Parent6" refType="h" fact="0.2022"/>
              <dgm:constr type="w" for="ch" forName="Parent6" refType="w" fact="0.0636"/>
              <dgm:constr type="h" for="ch" forName="Parent6" refType="h" fact="0.3799"/>
              <dgm:constr type="r" for="ch" forName="Parent5" refType="w" fact="0.5721"/>
              <dgm:constr type="t" for="ch" forName="Parent5" refType="h" fact="0.2022"/>
              <dgm:constr type="w" for="ch" forName="Parent5" refType="w" fact="0.0636"/>
              <dgm:constr type="h" for="ch" forName="Parent5" refType="h" fact="0.3799"/>
              <dgm:constr type="r" for="ch" forName="Parent4" refType="w" fact="0.6706"/>
              <dgm:constr type="t" for="ch" forName="Parent4" refType="h" fact="0.2022"/>
              <dgm:constr type="w" for="ch" forName="Parent4" refType="w" fact="0.0636"/>
              <dgm:constr type="h" for="ch" forName="Parent4" refType="h" fact="0.3799"/>
              <dgm:constr type="r" for="ch" forName="Parent3" refType="w" fact="0.7691"/>
              <dgm:constr type="t" for="ch" forName="Parent3" refType="h" fact="0.2022"/>
              <dgm:constr type="w" for="ch" forName="Parent3" refType="w" fact="0.0636"/>
              <dgm:constr type="h" for="ch" forName="Parent3" refType="h" fact="0.3799"/>
              <dgm:constr type="r" for="ch" forName="Parent2" refType="w" fact="0.8676"/>
              <dgm:constr type="t" for="ch" forName="Parent2" refType="h" fact="0.2022"/>
              <dgm:constr type="w" for="ch" forName="Parent2" refType="w" fact="0.0636"/>
              <dgm:constr type="h" for="ch" forName="Parent2" refType="h" fact="0.3799"/>
              <dgm:constr type="r" for="ch" forName="Parent1" refType="w" fact="0.9662"/>
              <dgm:constr type="t" for="ch" forName="Parent1" refType="h" fact="0.2022"/>
              <dgm:constr type="w" for="ch" forName="Parent1" refType="w" fact="0.0636"/>
              <dgm:constr type="h" for="ch" forName="Parent1" refType="h" fact="0.3799"/>
              <dgm:constr type="r" for="ch" forName="Accent10" refType="w" fact="0.0953"/>
              <dgm:constr type="t" for="ch" forName="Accent10" refType="h" fact="0.1072"/>
              <dgm:constr type="w" for="ch" forName="Accent10" refType="w" fact="0.0953"/>
              <dgm:constr type="h" for="ch" forName="Accent10" refType="h" fact="0.5699"/>
              <dgm:constr type="r" for="ch" forName="ParentBackground10" refType="w" fact="0.0922"/>
              <dgm:constr type="t" for="ch" forName="ParentBackground10" refType="h" fact="0.1262"/>
              <dgm:constr type="w" for="ch" forName="ParentBackground10" refType="w" fact="0.089"/>
              <dgm:constr type="h" for="ch" forName="ParentBackground10" refType="h" fact="0.5319"/>
              <dgm:constr type="r" for="ch" forName="Child10" refType="w" fact="0.0922"/>
              <dgm:constr type="t" for="ch" forName="Child10" refType="h" fact="0.6876"/>
              <dgm:constr type="w" for="ch" forName="Child10" refType="w" fact="0.089"/>
              <dgm:constr type="h" for="ch" forName="Child10" refType="h" fact="0.3124"/>
              <dgm:constr type="r" for="ch" forName="Accent9" refType="w" fact="0.2136"/>
              <dgm:constr type="t" for="ch" forName="Accent9" refType="h" fact="-0.0109"/>
              <dgm:constr type="w" for="ch" forName="Accent9" refType="w" fact="0.1348"/>
              <dgm:constr type="h" for="ch" forName="Accent9" refType="h" fact="0.806"/>
              <dgm:constr type="r" for="ch" forName="ParentBackground9" refType="w" fact="0.1907"/>
              <dgm:constr type="t" for="ch" forName="ParentBackground9" refType="h" fact="0.1262"/>
              <dgm:constr type="w" for="ch" forName="ParentBackground9" refType="w" fact="0.089"/>
              <dgm:constr type="h" for="ch" forName="ParentBackground9" refType="h" fact="0.5319"/>
              <dgm:constr type="r" for="ch" forName="Child9" refType="w" fact="0.1907"/>
              <dgm:constr type="t" for="ch" forName="Child9" refType="h" fact="0.6876"/>
              <dgm:constr type="w" for="ch" forName="Child9" refType="w" fact="0.089"/>
              <dgm:constr type="h" for="ch" forName="Child9" refType="h" fact="0.3124"/>
              <dgm:constr type="r" for="ch" forName="Accent8" refType="w" fact="0.3121"/>
              <dgm:constr type="t" for="ch" forName="Accent8" refType="h" fact="-0.0109"/>
              <dgm:constr type="w" for="ch" forName="Accent8" refType="w" fact="0.1348"/>
              <dgm:constr type="h" for="ch" forName="Accent8" refType="h" fact="0.806"/>
              <dgm:constr type="r" for="ch" forName="ParentBackground8" refType="w" fact="0.2892"/>
              <dgm:constr type="t" for="ch" forName="ParentBackground8" refType="h" fact="0.1262"/>
              <dgm:constr type="w" for="ch" forName="ParentBackground8" refType="w" fact="0.089"/>
              <dgm:constr type="h" for="ch" forName="ParentBackground8" refType="h" fact="0.5319"/>
              <dgm:constr type="r" for="ch" forName="Child8" refType="w" fact="0.2892"/>
              <dgm:constr type="t" for="ch" forName="Child8" refType="h" fact="0.6876"/>
              <dgm:constr type="w" for="ch" forName="Child8" refType="w" fact="0.089"/>
              <dgm:constr type="h" for="ch" forName="Child8" refType="h" fact="0.3124"/>
              <dgm:constr type="r" for="ch" forName="Accent7" refType="w" fact="0.4107"/>
              <dgm:constr type="t" for="ch" forName="Accent7" refType="h" fact="-0.0109"/>
              <dgm:constr type="w" for="ch" forName="Accent7" refType="w" fact="0.1348"/>
              <dgm:constr type="h" for="ch" forName="Accent7" refType="h" fact="0.806"/>
              <dgm:constr type="r" for="ch" forName="ParentBackground7" refType="w" fact="0.3877"/>
              <dgm:constr type="t" for="ch" forName="ParentBackground7" refType="h" fact="0.1262"/>
              <dgm:constr type="w" for="ch" forName="ParentBackground7" refType="w" fact="0.089"/>
              <dgm:constr type="h" for="ch" forName="ParentBackground7" refType="h" fact="0.5319"/>
              <dgm:constr type="r" for="ch" forName="Child7" refType="w" fact="0.3877"/>
              <dgm:constr type="t" for="ch" forName="Child7" refType="h" fact="0.6876"/>
              <dgm:constr type="w" for="ch" forName="Child7" refType="w" fact="0.089"/>
              <dgm:constr type="h" for="ch" forName="Child7" refType="h" fact="0.3124"/>
              <dgm:constr type="r" for="ch" forName="Accent6" refType="w" fact="0.5092"/>
              <dgm:constr type="t" for="ch" forName="Accent6" refType="h" fact="-0.0109"/>
              <dgm:constr type="w" for="ch" forName="Accent6" refType="w" fact="0.1348"/>
              <dgm:constr type="h" for="ch" forName="Accent6" refType="h" fact="0.806"/>
              <dgm:constr type="r" for="ch" forName="ParentBackground6" refType="w" fact="0.4863"/>
              <dgm:constr type="t" for="ch" forName="ParentBackground6" refType="h" fact="0.1262"/>
              <dgm:constr type="w" for="ch" forName="ParentBackground6" refType="w" fact="0.089"/>
              <dgm:constr type="h" for="ch" forName="ParentBackground6" refType="h" fact="0.5319"/>
              <dgm:constr type="r" for="ch" forName="Child6" refType="w" fact="0.4863"/>
              <dgm:constr type="t" for="ch" forName="Child6" refType="h" fact="0.6876"/>
              <dgm:constr type="w" for="ch" forName="Child6" refType="w" fact="0.089"/>
              <dgm:constr type="h" for="ch" forName="Child6" refType="h" fact="0.3124"/>
              <dgm:constr type="r" for="ch" forName="Accent5" refType="w" fact="0.6077"/>
              <dgm:constr type="t" for="ch" forName="Accent5" refType="h" fact="-0.0109"/>
              <dgm:constr type="w" for="ch" forName="Accent5" refType="w" fact="0.1348"/>
              <dgm:constr type="h" for="ch" forName="Accent5" refType="h" fact="0.806"/>
              <dgm:constr type="r" for="ch" forName="ParentBackground5" refType="w" fact="0.5848"/>
              <dgm:constr type="t" for="ch" forName="ParentBackground5" refType="h" fact="0.1262"/>
              <dgm:constr type="w" for="ch" forName="ParentBackground5" refType="w" fact="0.089"/>
              <dgm:constr type="h" for="ch" forName="ParentBackground5" refType="h" fact="0.5319"/>
              <dgm:constr type="r" for="ch" forName="Child5" refType="w" fact="0.5848"/>
              <dgm:constr type="t" for="ch" forName="Child5" refType="h" fact="0.6876"/>
              <dgm:constr type="w" for="ch" forName="Child5" refType="w" fact="0.089"/>
              <dgm:constr type="h" for="ch" forName="Child5" refType="h" fact="0.3124"/>
              <dgm:constr type="r" for="ch" forName="Accent4" refType="w" fact="0.7062"/>
              <dgm:constr type="t" for="ch" forName="Accent4" refType="h" fact="-0.0109"/>
              <dgm:constr type="w" for="ch" forName="Accent4" refType="w" fact="0.1348"/>
              <dgm:constr type="h" for="ch" forName="Accent4" refType="h" fact="0.806"/>
              <dgm:constr type="r" for="ch" forName="ParentBackground4" refType="w" fact="0.6833"/>
              <dgm:constr type="t" for="ch" forName="ParentBackground4" refType="h" fact="0.1262"/>
              <dgm:constr type="w" for="ch" forName="ParentBackground4" refType="w" fact="0.089"/>
              <dgm:constr type="h" for="ch" forName="ParentBackground4" refType="h" fact="0.5319"/>
              <dgm:constr type="r" for="ch" forName="Child4" refType="w" fact="0.6833"/>
              <dgm:constr type="t" for="ch" forName="Child4" refType="h" fact="0.6876"/>
              <dgm:constr type="w" for="ch" forName="Child4" refType="w" fact="0.089"/>
              <dgm:constr type="h" for="ch" forName="Child4" refType="h" fact="0.3124"/>
              <dgm:constr type="r" for="ch" forName="Accent3" refType="w" fact="0.8048"/>
              <dgm:constr type="t" for="ch" forName="Accent3" refType="h" fact="-0.0109"/>
              <dgm:constr type="w" for="ch" forName="Accent3" refType="w" fact="0.1348"/>
              <dgm:constr type="h" for="ch" forName="Accent3" refType="h" fact="0.806"/>
              <dgm:constr type="r" for="ch" forName="ParentBackground3" refType="w" fact="0.7818"/>
              <dgm:constr type="t" for="ch" forName="ParentBackground3" refType="h" fact="0.1262"/>
              <dgm:constr type="w" for="ch" forName="ParentBackground3" refType="w" fact="0.089"/>
              <dgm:constr type="h" for="ch" forName="ParentBackground3" refType="h" fact="0.5319"/>
              <dgm:constr type="r" for="ch" forName="Child3" refType="w" fact="0.7818"/>
              <dgm:constr type="t" for="ch" forName="Child3" refType="h" fact="0.6876"/>
              <dgm:constr type="w" for="ch" forName="Child3" refType="w" fact="0.089"/>
              <dgm:constr type="h" for="ch" forName="Child3" refType="h" fact="0.3124"/>
              <dgm:constr type="r" for="ch" forName="Accent2" refType="w" fact="0.9033"/>
              <dgm:constr type="t" for="ch" forName="Accent2" refType="h" fact="-0.0109"/>
              <dgm:constr type="w" for="ch" forName="Accent2" refType="w" fact="0.1348"/>
              <dgm:constr type="h" for="ch" forName="Accent2" refType="h" fact="0.806"/>
              <dgm:constr type="r" for="ch" forName="ParentBackground2" refType="w" fact="0.8804"/>
              <dgm:constr type="t" for="ch" forName="ParentBackground2" refType="h" fact="0.1262"/>
              <dgm:constr type="w" for="ch" forName="ParentBackground2" refType="w" fact="0.089"/>
              <dgm:constr type="h" for="ch" forName="ParentBackground2" refType="h" fact="0.5319"/>
              <dgm:constr type="r" for="ch" forName="Child2" refType="w" fact="0.8804"/>
              <dgm:constr type="t" for="ch" forName="Child2" refType="h" fact="0.6876"/>
              <dgm:constr type="w" for="ch" forName="Child2" refType="w" fact="0.089"/>
              <dgm:constr type="h" for="ch" forName="Child2" refType="h" fact="0.3124"/>
              <dgm:constr type="r" for="ch" forName="Accent1" refType="w" fact="1.0018"/>
              <dgm:constr type="t" for="ch" forName="Accent1" refType="h" fact="-0.0109"/>
              <dgm:constr type="w" for="ch" forName="Accent1" refType="w" fact="0.1348"/>
              <dgm:constr type="h" for="ch" forName="Accent1" refType="h" fact="0.806"/>
              <dgm:constr type="r" for="ch" forName="ParentBackground1" refType="w" fact="0.9789"/>
              <dgm:constr type="t" for="ch" forName="ParentBackground1" refType="h" fact="0.1262"/>
              <dgm:constr type="w" for="ch" forName="ParentBackground1" refType="w" fact="0.089"/>
              <dgm:constr type="h" for="ch" forName="ParentBackground1" refType="h" fact="0.5319"/>
              <dgm:constr type="r" for="ch" forName="Child1" refType="w" fact="0.9789"/>
              <dgm:constr type="t" for="ch" forName="Child1" refType="h" fact="0.6876"/>
              <dgm:constr type="w" for="ch" forName="Child1" refType="w" fact="0.089"/>
              <dgm:constr type="h" for="ch" forName="Child1" refType="h" fact="0.3124"/>
            </dgm:constrLst>
          </dgm:if>
          <dgm:else name="Name27">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r" for="ch" forName="Parent11" refType="w" fact="0.0723"/>
              <dgm:constr type="t" for="ch" forName="Parent11" refType="h" fact="0.2022"/>
              <dgm:constr type="w" for="ch" forName="Parent11" refType="w" fact="0.0579"/>
              <dgm:constr type="h" for="ch" forName="Parent11" refType="h" fact="0.3799"/>
              <dgm:constr type="r" for="ch" forName="Parent10" refType="w" fact="0.162"/>
              <dgm:constr type="t" for="ch" forName="Parent10" refType="h" fact="0.2022"/>
              <dgm:constr type="w" for="ch" forName="Parent10" refType="w" fact="0.0579"/>
              <dgm:constr type="h" for="ch" forName="Parent10" refType="h" fact="0.3799"/>
              <dgm:constr type="r" for="ch" forName="Parent9" refType="w" fact="0.2517"/>
              <dgm:constr type="t" for="ch" forName="Parent9" refType="h" fact="0.2022"/>
              <dgm:constr type="w" for="ch" forName="Parent9" refType="w" fact="0.0579"/>
              <dgm:constr type="h" for="ch" forName="Parent9" refType="h" fact="0.3799"/>
              <dgm:constr type="r" for="ch" forName="Parent8" refType="w" fact="0.3414"/>
              <dgm:constr type="t" for="ch" forName="Parent8" refType="h" fact="0.2022"/>
              <dgm:constr type="w" for="ch" forName="Parent8" refType="w" fact="0.0579"/>
              <dgm:constr type="h" for="ch" forName="Parent8" refType="h" fact="0.3799"/>
              <dgm:constr type="r" for="ch" forName="Parent7" refType="w" fact="0.4311"/>
              <dgm:constr type="t" for="ch" forName="Parent7" refType="h" fact="0.2022"/>
              <dgm:constr type="w" for="ch" forName="Parent7" refType="w" fact="0.0579"/>
              <dgm:constr type="h" for="ch" forName="Parent7" refType="h" fact="0.3799"/>
              <dgm:constr type="r" for="ch" forName="Parent6" refType="w" fact="0.5208"/>
              <dgm:constr type="t" for="ch" forName="Parent6" refType="h" fact="0.2022"/>
              <dgm:constr type="w" for="ch" forName="Parent6" refType="w" fact="0.0579"/>
              <dgm:constr type="h" for="ch" forName="Parent6" refType="h" fact="0.3799"/>
              <dgm:constr type="r" for="ch" forName="Parent5" refType="w" fact="0.6105"/>
              <dgm:constr type="t" for="ch" forName="Parent5" refType="h" fact="0.2022"/>
              <dgm:constr type="w" for="ch" forName="Parent5" refType="w" fact="0.0579"/>
              <dgm:constr type="h" for="ch" forName="Parent5" refType="h" fact="0.3799"/>
              <dgm:constr type="r" for="ch" forName="Parent4" refType="w" fact="0.7001"/>
              <dgm:constr type="t" for="ch" forName="Parent4" refType="h" fact="0.2022"/>
              <dgm:constr type="w" for="ch" forName="Parent4" refType="w" fact="0.0579"/>
              <dgm:constr type="h" for="ch" forName="Parent4" refType="h" fact="0.3799"/>
              <dgm:constr type="r" for="ch" forName="Parent3" refType="w" fact="0.7898"/>
              <dgm:constr type="t" for="ch" forName="Parent3" refType="h" fact="0.2022"/>
              <dgm:constr type="w" for="ch" forName="Parent3" refType="w" fact="0.0579"/>
              <dgm:constr type="h" for="ch" forName="Parent3" refType="h" fact="0.3799"/>
              <dgm:constr type="r" for="ch" forName="Parent2" refType="w" fact="0.8795"/>
              <dgm:constr type="t" for="ch" forName="Parent2" refType="h" fact="0.2022"/>
              <dgm:constr type="w" for="ch" forName="Parent2" refType="w" fact="0.0579"/>
              <dgm:constr type="h" for="ch" forName="Parent2" refType="h" fact="0.3799"/>
              <dgm:constr type="r" for="ch" forName="Parent1" refType="w" fact="0.9692"/>
              <dgm:constr type="t" for="ch" forName="Parent1" refType="h" fact="0.2022"/>
              <dgm:constr type="w" for="ch" forName="Parent1" refType="w" fact="0.0579"/>
              <dgm:constr type="h" for="ch" forName="Parent1" refType="h" fact="0.3799"/>
              <dgm:constr type="r" for="ch" forName="Accent11" refType="w" fact="0.0868"/>
              <dgm:constr type="t" for="ch" forName="Accent11" refType="h" fact="0.1072"/>
              <dgm:constr type="w" for="ch" forName="Accent11" refType="w" fact="0.0868"/>
              <dgm:constr type="h" for="ch" forName="Accent11" refType="h" fact="0.5699"/>
              <dgm:constr type="r" for="ch" forName="ParentBackground11" refType="w" fact="0.0839"/>
              <dgm:constr type="t" for="ch" forName="ParentBackground11" refType="h" fact="0.1262"/>
              <dgm:constr type="w" for="ch" forName="ParentBackground11" refType="w" fact="0.081"/>
              <dgm:constr type="h" for="ch" forName="ParentBackground11" refType="h" fact="0.5319"/>
              <dgm:constr type="r" for="ch" forName="Child11" refType="w" fact="0.0839"/>
              <dgm:constr type="t" for="ch" forName="Child11" refType="h" fact="0.6876"/>
              <dgm:constr type="w" for="ch" forName="Child11" refType="w" fact="0.081"/>
              <dgm:constr type="h" for="ch" forName="Child11" refType="h" fact="0.3124"/>
              <dgm:constr type="r" for="ch" forName="Accent10" refType="w" fact="0.1945"/>
              <dgm:constr type="t" for="ch" forName="Accent10" refType="h" fact="-0.0109"/>
              <dgm:constr type="w" for="ch" forName="Accent10" refType="w" fact="0.1228"/>
              <dgm:constr type="h" for="ch" forName="Accent10" refType="h" fact="0.806"/>
              <dgm:constr type="r" for="ch" forName="ParentBackground10" refType="w" fact="0.1736"/>
              <dgm:constr type="t" for="ch" forName="ParentBackground10" refType="h" fact="0.1262"/>
              <dgm:constr type="w" for="ch" forName="ParentBackground10" refType="w" fact="0.081"/>
              <dgm:constr type="h" for="ch" forName="ParentBackground10" refType="h" fact="0.5319"/>
              <dgm:constr type="r" for="ch" forName="Child10" refType="w" fact="0.1736"/>
              <dgm:constr type="t" for="ch" forName="Child10" refType="h" fact="0.6876"/>
              <dgm:constr type="w" for="ch" forName="Child10" refType="w" fact="0.081"/>
              <dgm:constr type="h" for="ch" forName="Child10" refType="h" fact="0.3124"/>
              <dgm:constr type="r" for="ch" forName="Accent9" refType="w" fact="0.2842"/>
              <dgm:constr type="t" for="ch" forName="Accent9" refType="h" fact="-0.0109"/>
              <dgm:constr type="w" for="ch" forName="Accent9" refType="w" fact="0.1228"/>
              <dgm:constr type="h" for="ch" forName="Accent9" refType="h" fact="0.806"/>
              <dgm:constr type="r" for="ch" forName="ParentBackground9" refType="w" fact="0.2633"/>
              <dgm:constr type="t" for="ch" forName="ParentBackground9" refType="h" fact="0.1262"/>
              <dgm:constr type="w" for="ch" forName="ParentBackground9" refType="w" fact="0.081"/>
              <dgm:constr type="h" for="ch" forName="ParentBackground9" refType="h" fact="0.5319"/>
              <dgm:constr type="r" for="ch" forName="Child9" refType="w" fact="0.2633"/>
              <dgm:constr type="t" for="ch" forName="Child9" refType="h" fact="0.6876"/>
              <dgm:constr type="w" for="ch" forName="Child9" refType="w" fact="0.081"/>
              <dgm:constr type="h" for="ch" forName="Child9" refType="h" fact="0.3124"/>
              <dgm:constr type="r" for="ch" forName="Accent8" refType="w" fact="0.3739"/>
              <dgm:constr type="t" for="ch" forName="Accent8" refType="h" fact="-0.0109"/>
              <dgm:constr type="w" for="ch" forName="Accent8" refType="w" fact="0.1228"/>
              <dgm:constr type="h" for="ch" forName="Accent8" refType="h" fact="0.806"/>
              <dgm:constr type="r" for="ch" forName="ParentBackground8" refType="w" fact="0.353"/>
              <dgm:constr type="t" for="ch" forName="ParentBackground8" refType="h" fact="0.1262"/>
              <dgm:constr type="w" for="ch" forName="ParentBackground8" refType="w" fact="0.081"/>
              <dgm:constr type="h" for="ch" forName="ParentBackground8" refType="h" fact="0.5319"/>
              <dgm:constr type="r" for="ch" forName="Child8" refType="w" fact="0.353"/>
              <dgm:constr type="t" for="ch" forName="Child8" refType="h" fact="0.6876"/>
              <dgm:constr type="w" for="ch" forName="Child8" refType="w" fact="0.081"/>
              <dgm:constr type="h" for="ch" forName="Child8" refType="h" fact="0.3124"/>
              <dgm:constr type="r" for="ch" forName="Accent7" refType="w" fact="0.4636"/>
              <dgm:constr type="t" for="ch" forName="Accent7" refType="h" fact="-0.0109"/>
              <dgm:constr type="w" for="ch" forName="Accent7" refType="w" fact="0.1228"/>
              <dgm:constr type="h" for="ch" forName="Accent7" refType="h" fact="0.806"/>
              <dgm:constr type="r" for="ch" forName="ParentBackground7" refType="w" fact="0.4427"/>
              <dgm:constr type="t" for="ch" forName="ParentBackground7" refType="h" fact="0.1262"/>
              <dgm:constr type="w" for="ch" forName="ParentBackground7" refType="w" fact="0.081"/>
              <dgm:constr type="h" for="ch" forName="ParentBackground7" refType="h" fact="0.5319"/>
              <dgm:constr type="r" for="ch" forName="Child7" refType="w" fact="0.4427"/>
              <dgm:constr type="t" for="ch" forName="Child7" refType="h" fact="0.6876"/>
              <dgm:constr type="w" for="ch" forName="Child7" refType="w" fact="0.081"/>
              <dgm:constr type="h" for="ch" forName="Child7" refType="h" fact="0.3124"/>
              <dgm:constr type="r" for="ch" forName="Accent6" refType="w" fact="0.5533"/>
              <dgm:constr type="t" for="ch" forName="Accent6" refType="h" fact="-0.0109"/>
              <dgm:constr type="w" for="ch" forName="Accent6" refType="w" fact="0.1228"/>
              <dgm:constr type="h" for="ch" forName="Accent6" refType="h" fact="0.806"/>
              <dgm:constr type="r" for="ch" forName="ParentBackground6" refType="w" fact="0.5323"/>
              <dgm:constr type="t" for="ch" forName="ParentBackground6" refType="h" fact="0.1262"/>
              <dgm:constr type="w" for="ch" forName="ParentBackground6" refType="w" fact="0.081"/>
              <dgm:constr type="h" for="ch" forName="ParentBackground6" refType="h" fact="0.5319"/>
              <dgm:constr type="r" for="ch" forName="Child6" refType="w" fact="0.5323"/>
              <dgm:constr type="t" for="ch" forName="Child6" refType="h" fact="0.6876"/>
              <dgm:constr type="w" for="ch" forName="Child6" refType="w" fact="0.081"/>
              <dgm:constr type="h" for="ch" forName="Child6" refType="h" fact="0.3124"/>
              <dgm:constr type="r" for="ch" forName="Accent5" refType="w" fact="0.6429"/>
              <dgm:constr type="t" for="ch" forName="Accent5" refType="h" fact="-0.0109"/>
              <dgm:constr type="w" for="ch" forName="Accent5" refType="w" fact="0.1228"/>
              <dgm:constr type="h" for="ch" forName="Accent5" refType="h" fact="0.806"/>
              <dgm:constr type="r" for="ch" forName="ParentBackground5" refType="w" fact="0.622"/>
              <dgm:constr type="t" for="ch" forName="ParentBackground5" refType="h" fact="0.1262"/>
              <dgm:constr type="w" for="ch" forName="ParentBackground5" refType="w" fact="0.081"/>
              <dgm:constr type="h" for="ch" forName="ParentBackground5" refType="h" fact="0.5319"/>
              <dgm:constr type="r" for="ch" forName="Child5" refType="w" fact="0.622"/>
              <dgm:constr type="t" for="ch" forName="Child5" refType="h" fact="0.6876"/>
              <dgm:constr type="w" for="ch" forName="Child5" refType="w" fact="0.081"/>
              <dgm:constr type="h" for="ch" forName="Child5" refType="h" fact="0.3124"/>
              <dgm:constr type="r" for="ch" forName="Accent4" refType="w" fact="0.7326"/>
              <dgm:constr type="t" for="ch" forName="Accent4" refType="h" fact="-0.0109"/>
              <dgm:constr type="w" for="ch" forName="Accent4" refType="w" fact="0.1228"/>
              <dgm:constr type="h" for="ch" forName="Accent4" refType="h" fact="0.806"/>
              <dgm:constr type="r" for="ch" forName="ParentBackground4" refType="w" fact="0.7117"/>
              <dgm:constr type="t" for="ch" forName="ParentBackground4" refType="h" fact="0.1262"/>
              <dgm:constr type="w" for="ch" forName="ParentBackground4" refType="w" fact="0.081"/>
              <dgm:constr type="h" for="ch" forName="ParentBackground4" refType="h" fact="0.5319"/>
              <dgm:constr type="r" for="ch" forName="Child4" refType="w" fact="0.7117"/>
              <dgm:constr type="t" for="ch" forName="Child4" refType="h" fact="0.6876"/>
              <dgm:constr type="w" for="ch" forName="Child4" refType="w" fact="0.081"/>
              <dgm:constr type="h" for="ch" forName="Child4" refType="h" fact="0.3124"/>
              <dgm:constr type="r" for="ch" forName="Accent3" refType="w" fact="0.8223"/>
              <dgm:constr type="t" for="ch" forName="Accent3" refType="h" fact="-0.0109"/>
              <dgm:constr type="w" for="ch" forName="Accent3" refType="w" fact="0.1228"/>
              <dgm:constr type="h" for="ch" forName="Accent3" refType="h" fact="0.806"/>
              <dgm:constr type="r" for="ch" forName="ParentBackground3" refType="w" fact="0.8014"/>
              <dgm:constr type="t" for="ch" forName="ParentBackground3" refType="h" fact="0.1262"/>
              <dgm:constr type="w" for="ch" forName="ParentBackground3" refType="w" fact="0.081"/>
              <dgm:constr type="h" for="ch" forName="ParentBackground3" refType="h" fact="0.5319"/>
              <dgm:constr type="r" for="ch" forName="Child3" refType="w" fact="0.8014"/>
              <dgm:constr type="t" for="ch" forName="Child3" refType="h" fact="0.6876"/>
              <dgm:constr type="w" for="ch" forName="Child3" refType="w" fact="0.081"/>
              <dgm:constr type="h" for="ch" forName="Child3" refType="h" fact="0.3124"/>
              <dgm:constr type="r" for="ch" forName="Accent2" refType="w" fact="0.912"/>
              <dgm:constr type="t" for="ch" forName="Accent2" refType="h" fact="-0.0109"/>
              <dgm:constr type="w" for="ch" forName="Accent2" refType="w" fact="0.1228"/>
              <dgm:constr type="h" for="ch" forName="Accent2" refType="h" fact="0.806"/>
              <dgm:constr type="r" for="ch" forName="ParentBackground2" refType="w" fact="0.8911"/>
              <dgm:constr type="t" for="ch" forName="ParentBackground2" refType="h" fact="0.1262"/>
              <dgm:constr type="w" for="ch" forName="ParentBackground2" refType="w" fact="0.081"/>
              <dgm:constr type="h" for="ch" forName="ParentBackground2" refType="h" fact="0.5319"/>
              <dgm:constr type="r" for="ch" forName="Child2" refType="w" fact="0.8911"/>
              <dgm:constr type="t" for="ch" forName="Child2" refType="h" fact="0.6876"/>
              <dgm:constr type="w" for="ch" forName="Child2" refType="w" fact="0.081"/>
              <dgm:constr type="h" for="ch" forName="Child2" refType="h" fact="0.3124"/>
              <dgm:constr type="r" for="ch" forName="Accent1" refType="w" fact="1.0017"/>
              <dgm:constr type="t" for="ch" forName="Accent1" refType="h" fact="-0.0109"/>
              <dgm:constr type="w" for="ch" forName="Accent1" refType="w" fact="0.1228"/>
              <dgm:constr type="h" for="ch" forName="Accent1" refType="h" fact="0.806"/>
              <dgm:constr type="r" for="ch" forName="ParentBackground1" refType="w" fact="0.9808"/>
              <dgm:constr type="t" for="ch" forName="ParentBackground1" refType="h" fact="0.1262"/>
              <dgm:constr type="w" for="ch" forName="ParentBackground1" refType="w" fact="0.081"/>
              <dgm:constr type="h" for="ch" forName="ParentBackground1" refType="h" fact="0.5319"/>
              <dgm:constr type="r" for="ch" forName="Child1" refType="w" fact="0.9808"/>
              <dgm:constr type="t" for="ch" forName="Child1" refType="h" fact="0.6876"/>
              <dgm:constr type="w" for="ch" forName="Child1" refType="w" fact="0.081"/>
              <dgm:constr type="h" for="ch" forName="Child1" refType="h" fact="0.3124"/>
            </dgm:constrLst>
          </dgm:else>
        </dgm:choose>
      </dgm:else>
    </dgm:choose>
    <dgm:forEach name="wrapper" axis="self" ptType="parTrans">
      <dgm:forEach name="accentRepeat" axis="self">
        <dgm:layoutNode name="Accent" styleLbl="node1">
          <dgm:alg type="sp"/>
          <dgm:choose name="Name28">
            <dgm:if name="Name29" axis="followSib" ptType="node" func="cnt" op="equ" val="0">
              <dgm:shape xmlns:r="http://schemas.openxmlformats.org/officeDocument/2006/relationships" type="ellipse" r:blip="">
                <dgm:adjLst/>
              </dgm:shape>
            </dgm:if>
            <dgm:else name="Name30">
              <dgm:choose name="Name31">
                <dgm:if name="Name32" axis="precedSib" ptType="node" func="cnt" op="equ" val="10">
                  <dgm:shape xmlns:r="http://schemas.openxmlformats.org/officeDocument/2006/relationships" type="ellipse" r:blip="">
                    <dgm:adjLst/>
                  </dgm:shape>
                </dgm:if>
                <dgm:else name="Name33">
                  <dgm:choose name="Name34">
                    <dgm:if name="Name35" func="var" arg="dir" op="equ" val="norm">
                      <dgm:shape xmlns:r="http://schemas.openxmlformats.org/officeDocument/2006/relationships" rot="45" type="teardrop" r:blip="">
                        <dgm:adjLst>
                          <dgm:adj idx="1" val="1"/>
                        </dgm:adjLst>
                      </dgm:shape>
                    </dgm:if>
                    <dgm:else name="Name36">
                      <dgm:shape xmlns:r="http://schemas.openxmlformats.org/officeDocument/2006/relationships" rot="225" type="teardrop" r:blip="">
                        <dgm:adjLst>
                          <dgm:adj idx="1" val="1"/>
                        </dgm:adjLst>
                      </dgm:shape>
                    </dgm:else>
                  </dgm:choose>
                </dgm:else>
              </dgm:choose>
            </dgm:else>
          </dgm:choose>
          <dgm:presOf/>
        </dgm:layoutNode>
      </dgm:forEach>
      <dgm:forEach name="parentBackgroundRepeat" axis="self">
        <dgm:layoutNode name="ParentBackground" styleLbl="fgAcc1">
          <dgm:alg type="sp"/>
          <dgm:shape xmlns:r="http://schemas.openxmlformats.org/officeDocument/2006/relationships" type="ellipse" r:blip="">
            <dgm:adjLst/>
          </dgm:shape>
          <dgm:presOf axis="self" ptType="node"/>
        </dgm:layoutNode>
      </dgm:forEach>
    </dgm:forEach>
    <dgm:forEach name="Name37" axis="ch" ptType="node" st="11" cnt="1">
      <dgm:layoutNode name="Accent11">
        <dgm:alg type="sp"/>
        <dgm:shape xmlns:r="http://schemas.openxmlformats.org/officeDocument/2006/relationships" r:blip="">
          <dgm:adjLst/>
        </dgm:shape>
        <dgm:presOf/>
        <dgm:constrLst/>
        <dgm:forEach name="Name38" ref="accentRepeat"/>
      </dgm:layoutNode>
      <dgm:layoutNode name="ParentBackground11">
        <dgm:alg type="sp"/>
        <dgm:shape xmlns:r="http://schemas.openxmlformats.org/officeDocument/2006/relationships" r:blip="">
          <dgm:adjLst/>
        </dgm:shape>
        <dgm:presOf/>
        <dgm:forEach name="Name39" ref="parentBackgroundRepeat"/>
      </dgm:layoutNode>
      <dgm:choose name="Name40">
        <dgm:if name="Name41" axis="ch" ptType="node" func="cnt" op="gte" val="1">
          <dgm:layoutNode name="Child1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2"/>
      </dgm:choose>
      <dgm:layoutNode name="Parent1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3" axis="ch" ptType="node" st="10" cnt="1">
      <dgm:layoutNode name="Accent10">
        <dgm:alg type="sp"/>
        <dgm:shape xmlns:r="http://schemas.openxmlformats.org/officeDocument/2006/relationships" r:blip="">
          <dgm:adjLst/>
        </dgm:shape>
        <dgm:presOf/>
        <dgm:constrLst/>
        <dgm:forEach name="Name44" ref="accentRepeat"/>
      </dgm:layoutNode>
      <dgm:layoutNode name="ParentBackground10">
        <dgm:alg type="sp"/>
        <dgm:shape xmlns:r="http://schemas.openxmlformats.org/officeDocument/2006/relationships" r:blip="">
          <dgm:adjLst/>
        </dgm:shape>
        <dgm:presOf/>
        <dgm:forEach name="Name45" ref="parentBackgroundRepeat"/>
      </dgm:layoutNode>
      <dgm:choose name="Name46">
        <dgm:if name="Name47" axis="ch" ptType="node" func="cnt" op="gte" val="1">
          <dgm:layoutNode name="Child10"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8"/>
      </dgm:choose>
      <dgm:layoutNode name="Parent10"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9" axis="ch" ptType="node" st="9" cnt="1">
      <dgm:layoutNode name="Accent9">
        <dgm:alg type="sp"/>
        <dgm:shape xmlns:r="http://schemas.openxmlformats.org/officeDocument/2006/relationships" r:blip="">
          <dgm:adjLst/>
        </dgm:shape>
        <dgm:presOf/>
        <dgm:constrLst/>
        <dgm:forEach name="Name50" ref="accentRepeat"/>
      </dgm:layoutNode>
      <dgm:layoutNode name="ParentBackground9">
        <dgm:alg type="sp"/>
        <dgm:shape xmlns:r="http://schemas.openxmlformats.org/officeDocument/2006/relationships" r:blip="">
          <dgm:adjLst/>
        </dgm:shape>
        <dgm:presOf/>
        <dgm:forEach name="Name51" ref="parentBackgroundRepeat"/>
      </dgm:layoutNode>
      <dgm:choose name="Name52">
        <dgm:if name="Name53" axis="ch" ptType="node" func="cnt" op="gte" val="1">
          <dgm:layoutNode name="Child9"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4"/>
      </dgm:choose>
      <dgm:layoutNode name="Parent9"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55" axis="ch" ptType="node" st="8" cnt="1">
      <dgm:layoutNode name="Accent8">
        <dgm:alg type="sp"/>
        <dgm:shape xmlns:r="http://schemas.openxmlformats.org/officeDocument/2006/relationships" r:blip="">
          <dgm:adjLst/>
        </dgm:shape>
        <dgm:presOf/>
        <dgm:constrLst/>
        <dgm:forEach name="Name56" ref="accentRepeat"/>
      </dgm:layoutNode>
      <dgm:layoutNode name="ParentBackground8">
        <dgm:alg type="sp"/>
        <dgm:shape xmlns:r="http://schemas.openxmlformats.org/officeDocument/2006/relationships" r:blip="">
          <dgm:adjLst/>
        </dgm:shape>
        <dgm:presOf/>
        <dgm:forEach name="Name57" ref="parentBackgroundRepeat"/>
      </dgm:layoutNode>
      <dgm:choose name="Name58">
        <dgm:if name="Name59" axis="ch" ptType="node" func="cnt" op="gte" val="1">
          <dgm:layoutNode name="Child8"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0"/>
      </dgm:choose>
      <dgm:layoutNode name="Parent8"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1" axis="ch" ptType="node" st="7" cnt="1">
      <dgm:layoutNode name="Accent7">
        <dgm:alg type="sp"/>
        <dgm:shape xmlns:r="http://schemas.openxmlformats.org/officeDocument/2006/relationships" r:blip="">
          <dgm:adjLst/>
        </dgm:shape>
        <dgm:presOf/>
        <dgm:constrLst/>
        <dgm:forEach name="Name62" ref="accentRepeat"/>
      </dgm:layoutNode>
      <dgm:layoutNode name="ParentBackground7">
        <dgm:alg type="sp"/>
        <dgm:shape xmlns:r="http://schemas.openxmlformats.org/officeDocument/2006/relationships" r:blip="">
          <dgm:adjLst/>
        </dgm:shape>
        <dgm:presOf/>
        <dgm:forEach name="Name63" ref="parentBackgroundRepeat"/>
      </dgm:layoutNode>
      <dgm:choose name="Name64">
        <dgm:if name="Name65" axis="ch" ptType="node" func="cnt" op="gte" val="1">
          <dgm:layoutNode name="Child7"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6"/>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7" axis="ch" ptType="node" st="6" cnt="1">
      <dgm:layoutNode name="Accent6">
        <dgm:alg type="sp"/>
        <dgm:shape xmlns:r="http://schemas.openxmlformats.org/officeDocument/2006/relationships" r:blip="">
          <dgm:adjLst/>
        </dgm:shape>
        <dgm:presOf/>
        <dgm:constrLst/>
        <dgm:forEach name="Name68" ref="accentRepeat"/>
      </dgm:layoutNode>
      <dgm:layoutNode name="ParentBackground6">
        <dgm:alg type="sp"/>
        <dgm:shape xmlns:r="http://schemas.openxmlformats.org/officeDocument/2006/relationships" r:blip="">
          <dgm:adjLst/>
        </dgm:shape>
        <dgm:presOf/>
        <dgm:forEach name="Name69" ref="parentBackgroundRepeat"/>
      </dgm:layoutNode>
      <dgm:choose name="Name70">
        <dgm:if name="Name71" axis="ch" ptType="node" func="cnt" op="gte" val="1">
          <dgm:layoutNode name="Child6"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3" axis="ch" ptType="node" st="5" cnt="1">
      <dgm:layoutNode name="Accent5">
        <dgm:alg type="sp"/>
        <dgm:shape xmlns:r="http://schemas.openxmlformats.org/officeDocument/2006/relationships" r:blip="">
          <dgm:adjLst/>
        </dgm:shape>
        <dgm:presOf/>
        <dgm:constrLst/>
        <dgm:forEach name="Name74" ref="accentRepeat"/>
      </dgm:layoutNode>
      <dgm:layoutNode name="ParentBackground5">
        <dgm:alg type="sp"/>
        <dgm:shape xmlns:r="http://schemas.openxmlformats.org/officeDocument/2006/relationships" r:blip="">
          <dgm:adjLst/>
        </dgm:shape>
        <dgm:presOf/>
        <dgm:forEach name="Name75" ref="parentBackgroundRepeat"/>
      </dgm:layoutNode>
      <dgm:choose name="Name76">
        <dgm:if name="Name77" axis="ch" ptType="node" func="cnt" op="gte" val="1">
          <dgm:layoutNode name="Child5"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8"/>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9" axis="ch" ptType="node" st="4" cnt="1">
      <dgm:layoutNode name="Accent4">
        <dgm:alg type="sp"/>
        <dgm:shape xmlns:r="http://schemas.openxmlformats.org/officeDocument/2006/relationships" r:blip="">
          <dgm:adjLst/>
        </dgm:shape>
        <dgm:presOf/>
        <dgm:constrLst/>
        <dgm:forEach name="Name80" ref="accentRepeat"/>
      </dgm:layoutNode>
      <dgm:layoutNode name="ParentBackground4">
        <dgm:alg type="sp"/>
        <dgm:shape xmlns:r="http://schemas.openxmlformats.org/officeDocument/2006/relationships" r:blip="">
          <dgm:adjLst/>
        </dgm:shape>
        <dgm:presOf/>
        <dgm:forEach name="Name81" ref="parentBackgroundRepeat"/>
      </dgm:layoutNode>
      <dgm:choose name="Name82">
        <dgm:if name="Name83" axis="ch" ptType="node" func="cnt" op="gte" val="1">
          <dgm:layoutNode name="Child4"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layoutNode name="ParentBackground3">
        <dgm:alg type="sp"/>
        <dgm:shape xmlns:r="http://schemas.openxmlformats.org/officeDocument/2006/relationships" r:blip="">
          <dgm:adjLst/>
        </dgm:shape>
        <dgm:presOf/>
        <dgm:forEach name="Name87" ref="parentBackgroundRepeat"/>
      </dgm:layoutNode>
      <dgm:choose name="Name88">
        <dgm:if name="Name89" axis="ch" ptType="node" func="cnt" op="gte" val="1">
          <dgm:layoutNode name="Child3"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0"/>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1" axis="ch" ptType="node" st="2" cnt="1">
      <dgm:layoutNode name="Accent2">
        <dgm:alg type="sp"/>
        <dgm:shape xmlns:r="http://schemas.openxmlformats.org/officeDocument/2006/relationships" r:blip="">
          <dgm:adjLst/>
        </dgm:shape>
        <dgm:presOf/>
        <dgm:constrLst/>
        <dgm:forEach name="Name92" ref="accentRepeat"/>
      </dgm:layoutNode>
      <dgm:layoutNode name="ParentBackground2" styleLbl="fgAcc1">
        <dgm:alg type="sp"/>
        <dgm:shape xmlns:r="http://schemas.openxmlformats.org/officeDocument/2006/relationships" r:blip="">
          <dgm:adjLst/>
        </dgm:shape>
        <dgm:presOf/>
        <dgm:forEach name="Name93" ref="parentBackgroundRepeat"/>
      </dgm:layoutNode>
      <dgm:choose name="Name94">
        <dgm:if name="Name95" axis="ch" ptType="node" func="cnt" op="gte" val="1">
          <dgm:layoutNode name="Child2"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6"/>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7" axis="ch" ptType="node" cnt="1">
      <dgm:layoutNode name="Accent1">
        <dgm:alg type="sp"/>
        <dgm:shape xmlns:r="http://schemas.openxmlformats.org/officeDocument/2006/relationships" r:blip="">
          <dgm:adjLst/>
        </dgm:shape>
        <dgm:presOf/>
        <dgm:constrLst/>
        <dgm:forEach name="Name98" ref="accentRepeat"/>
      </dgm:layoutNode>
      <dgm:layoutNode name="ParentBackground1">
        <dgm:alg type="sp"/>
        <dgm:shape xmlns:r="http://schemas.openxmlformats.org/officeDocument/2006/relationships" r:blip="">
          <dgm:adjLst/>
        </dgm:shape>
        <dgm:presOf/>
        <dgm:forEach name="Name99" ref="parentBackgroundRepeat"/>
      </dgm:layoutNode>
      <dgm:choose name="Name100">
        <dgm:if name="Name101" axis="ch" ptType="node" func="cnt" op="gte" val="1">
          <dgm:layoutNode name="Child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02"/>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layoutNode>
</dgm:layoutDef>
</file>

<file path=xl/diagrams/layout8.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9.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10.xml><?xml version="1.0" encoding="utf-8"?>
<dgm:layoutDef xmlns:dgm="http://schemas.openxmlformats.org/drawingml/2006/diagram" xmlns:a="http://schemas.openxmlformats.org/drawingml/2006/main" uniqueId="urn:microsoft.com/office/officeart/2009/3/layout/IncreasingArrowsProcess">
  <dgm:title val=""/>
  <dgm:desc val=""/>
  <dgm:catLst>
    <dgm:cat type="process" pri="5500"/>
  </dgm:catLst>
  <dgm:samp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sampData>
  <dgm:styleData>
    <dgm:dataModel>
      <dgm:ptLst>
        <dgm:pt modelId="0" type="doc"/>
        <dgm:pt modelId="10">
          <dgm:prSet phldr="1"/>
        </dgm:pt>
        <dgm:pt modelId="11">
          <dgm:prSet phldr="1"/>
        </dgm:pt>
        <dgm:pt modelId="20">
          <dgm:prSet phldr="1"/>
        </dgm:pt>
        <dgm:pt modelId="21">
          <dgm:prSet phldr="1"/>
        </dgm:pt>
      </dgm:ptLst>
      <dgm:cxnLst>
        <dgm:cxn modelId="40" srcId="0" destId="10" srcOrd="0" destOrd="0"/>
        <dgm:cxn modelId="12" srcId="10" destId="11" srcOrd="0" destOrd="0"/>
        <dgm:cxn modelId="50" srcId="0" destId="20" srcOrd="1" destOrd="0"/>
        <dgm:cxn modelId="22" srcId="20" destId="21" srcOrd="0" destOrd="0"/>
      </dgm:cxnLst>
      <dgm:bg/>
      <dgm:whole/>
    </dgm:dataModel>
  </dgm:styleData>
  <dgm:clr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clrData>
  <dgm:layoutNode name="Name0">
    <dgm:varLst>
      <dgm:chMax val="5"/>
      <dgm:chPref val="5"/>
      <dgm:dir/>
      <dgm:animLvl val="lvl"/>
    </dgm:varLst>
    <dgm:shape xmlns:r="http://schemas.openxmlformats.org/officeDocument/2006/relationships" r:blip="">
      <dgm:adjLst/>
    </dgm:shape>
    <dgm:choose name="Name1">
      <dgm:if name="Name2" axis="ch" ptType="node" func="cnt" op="equ" val="1">
        <dgm:choose name="Name3">
          <dgm:if name="Name4" axis="ch ch" ptType="node node" func="cnt" op="equ" val="0">
            <dgm:alg type="composite">
              <dgm:param type="ar" val="6.8662"/>
            </dgm:alg>
            <dgm:choose name="Name5">
              <dgm:if name="Name6" func="var" arg="dir" op="equ" val="norm">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if>
              <dgm:else name="Name7">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else>
            </dgm:choose>
          </dgm:if>
          <dgm:else name="Name8">
            <dgm:alg type="composite">
              <dgm:param type="ar" val="1.9864"/>
            </dgm:alg>
            <dgm:choose name="Name9">
              <dgm:if name="Name10" func="var" arg="dir" op="equ" val="norm">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
                  <dgm:constr type="t" for="ch" forName="childText1" refType="h" fact="0.224"/>
                  <dgm:constr type="w" for="ch" forName="childText1" refType="w" fact="0.9241"/>
                  <dgm:constr type="h" for="ch" forName="childText1" refType="h" fact="0.776"/>
                </dgm:constrLst>
              </dgm:if>
              <dgm:else name="Name11">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076"/>
                  <dgm:constr type="t" for="ch" forName="childText1" refType="h" fact="0.224"/>
                  <dgm:constr type="w" for="ch" forName="childText1" refType="w" fact="0.9241"/>
                  <dgm:constr type="h" for="ch" forName="childText1" refType="h" fact="0.776"/>
                </dgm:constrLst>
              </dgm:else>
            </dgm:choose>
          </dgm:else>
        </dgm:choose>
      </dgm:if>
      <dgm:if name="Name12" axis="ch" ptType="node" func="cnt" op="equ" val="2">
        <dgm:choose name="Name13">
          <dgm:if name="Name14" axis="ch ch" ptType="node node" func="cnt" op="equ" val="0">
            <dgm:alg type="composite">
              <dgm:param type="ar" val="5.1498"/>
            </dgm:alg>
            <dgm:choose name="Name15">
              <dgm:if name="Name16" func="var" arg="dir" op="equ" val="norm">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462"/>
                  <dgm:constr type="t" for="ch" forName="parentText2" refType="h" fact="0.2499"/>
                  <dgm:constr type="w" for="ch" forName="parentText2" refType="w" fact="0.538"/>
                  <dgm:constr type="h" for="ch" forName="parentText2" refType="h" fact="0.7501"/>
                </dgm:constrLst>
              </dgm:if>
              <dgm:else name="Name17">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
                  <dgm:constr type="t" for="ch" forName="parentText2" refType="h" fact="0.2499"/>
                  <dgm:constr type="w" for="ch" forName="parentText2" refType="w" fact="0.538"/>
                  <dgm:constr type="h" for="ch" forName="parentText2" refType="h" fact="0.7501"/>
                </dgm:constrLst>
              </dgm:else>
            </dgm:choose>
          </dgm:if>
          <dgm:else name="Name18">
            <dgm:alg type="composite">
              <dgm:param type="ar" val="2.0563"/>
            </dgm:alg>
            <dgm:choose name="Name19">
              <dgm:if name="Name2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462"/>
                  <dgm:constr type="t" for="ch" forName="parentText2" refType="h" fact="0.0998"/>
                  <dgm:constr type="w" for="ch" forName="parentText2" refType="w" fact="0.538"/>
                  <dgm:constr type="h" for="ch" forName="parentText2" refType="h" fact="0.2995"/>
                  <dgm:constr type="l" for="ch" forName="childText1" refType="w" fact="0"/>
                  <dgm:constr type="t" for="ch" forName="childText1" refType="h" fact="0.2317"/>
                  <dgm:constr type="w" for="ch" forName="childText1" refType="w" fact="0.462"/>
                  <dgm:constr type="h" for="ch" forName="childText1" refType="h" fact="0.6685"/>
                  <dgm:constr type="l" for="ch" forName="childText2" refType="w" fact="0.462"/>
                  <dgm:constr type="t" for="ch" forName="childText2" refType="h" fact="0.3315"/>
                  <dgm:constr type="w" for="ch" forName="childText2" refType="w" fact="0.462"/>
                  <dgm:constr type="h" for="ch" forName="childText2" refType="h" fact="0.6685"/>
                </dgm:constrLst>
              </dgm:if>
              <dgm:else name="Name2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
                  <dgm:constr type="t" for="ch" forName="parentText2" refType="h" fact="0.0998"/>
                  <dgm:constr type="w" for="ch" forName="parentText2" refType="w" fact="0.538"/>
                  <dgm:constr type="h" for="ch" forName="parentText2" refType="h" fact="0.2995"/>
                  <dgm:constr type="l" for="ch" forName="childText1" refType="w" fact="0.538"/>
                  <dgm:constr type="t" for="ch" forName="childText1" refType="h" fact="0.2317"/>
                  <dgm:constr type="w" for="ch" forName="childText1" refType="w" fact="0.462"/>
                  <dgm:constr type="h" for="ch" forName="childText1" refType="h" fact="0.6685"/>
                  <dgm:constr type="l" for="ch" forName="childText2" refType="w" fact="0.076"/>
                  <dgm:constr type="t" for="ch" forName="childText2" refType="h" fact="0.3315"/>
                  <dgm:constr type="w" for="ch" forName="childText2" refType="w" fact="0.462"/>
                  <dgm:constr type="h" for="ch" forName="childText2" refType="h" fact="0.6685"/>
                </dgm:constrLst>
              </dgm:else>
            </dgm:choose>
          </dgm:else>
        </dgm:choose>
      </dgm:if>
      <dgm:if name="Name22" axis="ch" ptType="node" func="cnt" op="equ" val="3">
        <dgm:choose name="Name23">
          <dgm:if name="Name24" axis="ch ch" ptType="node node" func="cnt" op="equ" val="0">
            <dgm:alg type="composite">
              <dgm:param type="ar" val="4.1198"/>
            </dgm:alg>
            <dgm:choose name="Name25">
              <dgm:if name="Name2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308"/>
                  <dgm:constr type="t" for="ch" forName="parentText2" refType="h" fact="0.2"/>
                  <dgm:constr type="w" for="ch" forName="parentText2" refType="w" fact="0.692"/>
                  <dgm:constr type="h" for="ch" forName="parentText2" refType="h" fact="0.6"/>
                  <dgm:constr type="l" for="ch" forName="parentText3" refType="w" fact="0.616"/>
                  <dgm:constr type="t" for="ch" forName="parentText3" refType="h" fact="0.4"/>
                  <dgm:constr type="w" for="ch" forName="parentText3" refType="w" fact="0.384"/>
                  <dgm:constr type="h" for="ch" forName="parentText3" refType="h" fact="0.6"/>
                </dgm:constrLst>
              </dgm:if>
              <dgm:else name="Name2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
                  <dgm:constr type="t" for="ch" forName="parentText2" refType="h" fact="0.2"/>
                  <dgm:constr type="w" for="ch" forName="parentText2" refType="w" fact="0.692"/>
                  <dgm:constr type="h" for="ch" forName="parentText2" refType="h" fact="0.6"/>
                  <dgm:constr type="l" for="ch" forName="parentText3" refType="w" fact="0"/>
                  <dgm:constr type="t" for="ch" forName="parentText3" refType="h" fact="0.4"/>
                  <dgm:constr type="w" for="ch" forName="parentText3" refType="w" fact="0.384"/>
                  <dgm:constr type="h" for="ch" forName="parentText3" refType="h" fact="0.6"/>
                </dgm:constrLst>
              </dgm:else>
            </dgm:choose>
          </dgm:if>
          <dgm:else name="Name28">
            <dgm:alg type="composite">
              <dgm:param type="ar" val="2.0702"/>
            </dgm:alg>
            <dgm:choose name="Name29">
              <dgm:if name="Name3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
                  <dgm:constr type="t" for="ch" forName="childText1" refType="h" fact="0.2325"/>
                  <dgm:constr type="w" for="ch" forName="childText1" refType="w" fact="0.308"/>
                  <dgm:constr type="h" for="ch" forName="childText1" refType="h" fact="0.5808"/>
                  <dgm:constr type="l" for="ch" forName="childText2" refType="w" fact="0.308"/>
                  <dgm:constr type="t" for="ch" forName="childText2" refType="h" fact="0.333"/>
                  <dgm:constr type="w" for="ch" forName="childText2" refType="w" fact="0.308"/>
                  <dgm:constr type="h" for="ch" forName="childText2" refType="h" fact="0.5808"/>
                  <dgm:constr type="l" for="ch" forName="childText3" refType="w" fact="0.61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308"/>
                  <dgm:constr type="t" for="ch" forName="parentText2" refType="h" fact="0.1005"/>
                  <dgm:constr type="w" for="ch" forName="parentText2" refType="w" fact="0.692"/>
                  <dgm:constr type="h" for="ch" forName="parentText2" refType="h" fact="0.3015"/>
                  <dgm:constr type="l" for="ch" forName="parentText3" refType="w" fact="0.616"/>
                  <dgm:constr type="t" for="ch" forName="parentText3" refType="h" fact="0.201"/>
                  <dgm:constr type="w" for="ch" forName="parentText3" refType="w" fact="0.384"/>
                  <dgm:constr type="h" for="ch" forName="parentText3" refType="h" fact="0.3015"/>
                </dgm:constrLst>
              </dgm:if>
              <dgm:else name="Name3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692"/>
                  <dgm:constr type="t" for="ch" forName="childText1" refType="h" fact="0.2325"/>
                  <dgm:constr type="w" for="ch" forName="childText1" refType="w" fact="0.308"/>
                  <dgm:constr type="h" for="ch" forName="childText1" refType="h" fact="0.5808"/>
                  <dgm:constr type="l" for="ch" forName="childText2" refType="w" fact="0.384"/>
                  <dgm:constr type="t" for="ch" forName="childText2" refType="h" fact="0.333"/>
                  <dgm:constr type="w" for="ch" forName="childText2" refType="w" fact="0.308"/>
                  <dgm:constr type="h" for="ch" forName="childText2" refType="h" fact="0.5808"/>
                  <dgm:constr type="l" for="ch" forName="childText3" refType="w" fact="0.07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
                  <dgm:constr type="t" for="ch" forName="parentText2" refType="h" fact="0.1005"/>
                  <dgm:constr type="w" for="ch" forName="parentText2" refType="w" fact="0.692"/>
                  <dgm:constr type="h" for="ch" forName="parentText2" refType="h" fact="0.3015"/>
                  <dgm:constr type="l" for="ch" forName="parentText3" refType="w" fact="0"/>
                  <dgm:constr type="t" for="ch" forName="parentText3" refType="h" fact="0.201"/>
                  <dgm:constr type="w" for="ch" forName="parentText3" refType="w" fact="0.384"/>
                  <dgm:constr type="h" for="ch" forName="parentText3" refType="h" fact="0.3015"/>
                </dgm:constrLst>
              </dgm:else>
            </dgm:choose>
          </dgm:else>
        </dgm:choose>
      </dgm:if>
      <dgm:if name="Name32" axis="ch" ptType="node" func="cnt" op="equ" val="4">
        <dgm:choose name="Name33">
          <dgm:if name="Name34" axis="ch ch" ptType="node node" func="cnt" op="equ" val="0">
            <dgm:alg type="composite">
              <dgm:param type="ar" val="3.435"/>
            </dgm:alg>
            <dgm:choose name="Name35">
              <dgm:if name="Name3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2305"/>
                  <dgm:constr type="t" for="ch" forName="parentText2" refType="h" fact="0.1666"/>
                  <dgm:constr type="w" for="ch" forName="parentText2" refType="w" fact="0.7695"/>
                  <dgm:constr type="h" for="ch" forName="parentText2" refType="h" fact="0.5001"/>
                  <dgm:constr type="l" for="ch" forName="parentText3" refType="w" fact="0.461"/>
                  <dgm:constr type="t" for="ch" forName="parentText3" refType="h" fact="0.3333"/>
                  <dgm:constr type="w" for="ch" forName="parentText3" refType="w" fact="0.539"/>
                  <dgm:constr type="h" for="ch" forName="parentText3" refType="h" fact="0.5001"/>
                  <dgm:constr type="l" for="ch" forName="parentText4" refType="w" fact="0.6915"/>
                  <dgm:constr type="t" for="ch" forName="parentText4" refType="h" fact="0.4999"/>
                  <dgm:constr type="w" for="ch" forName="parentText4" refType="w" fact="0.3085"/>
                  <dgm:constr type="h" for="ch" forName="parentText4" refType="h" fact="0.5001"/>
                </dgm:constrLst>
              </dgm:if>
              <dgm:else name="Name3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
                  <dgm:constr type="t" for="ch" forName="parentText2" refType="h" fact="0.1666"/>
                  <dgm:constr type="w" for="ch" forName="parentText2" refType="w" fact="0.7695"/>
                  <dgm:constr type="h" for="ch" forName="parentText2" refType="h" fact="0.5001"/>
                  <dgm:constr type="l" for="ch" forName="parentText3" refType="w" fact="0"/>
                  <dgm:constr type="t" for="ch" forName="parentText3" refType="h" fact="0.3333"/>
                  <dgm:constr type="w" for="ch" forName="parentText3" refType="w" fact="0.539"/>
                  <dgm:constr type="h" for="ch" forName="parentText3" refType="h" fact="0.5001"/>
                  <dgm:constr type="l" for="ch" forName="parentText4" refType="w" fact="0"/>
                  <dgm:constr type="t" for="ch" forName="parentText4" refType="h" fact="0.4999"/>
                  <dgm:constr type="w" for="ch" forName="parentText4" refType="w" fact="0.3085"/>
                  <dgm:constr type="h" for="ch" forName="parentText4" refType="h" fact="0.5001"/>
                </dgm:constrLst>
              </dgm:else>
            </dgm:choose>
          </dgm:if>
          <dgm:else name="Name38">
            <dgm:alg type="composite">
              <dgm:param type="ar" val="1.9377"/>
            </dgm:alg>
            <dgm:choose name="Name39">
              <dgm:if name="Name4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
                  <dgm:constr type="t" for="ch" forName="childText1" refType="h" fact="0.218"/>
                  <dgm:constr type="w" for="ch" forName="childText1" refType="w" fact="0.2305"/>
                  <dgm:constr type="h" for="ch" forName="childText1" refType="h" fact="0.5218"/>
                  <dgm:constr type="l" for="ch" forName="childText2" refType="w" fact="0.2305"/>
                  <dgm:constr type="t" for="ch" forName="childText2" refType="h" fact="0.312"/>
                  <dgm:constr type="w" for="ch" forName="childText2" refType="w" fact="0.2305"/>
                  <dgm:constr type="h" for="ch" forName="childText2" refType="h" fact="0.5085"/>
                  <dgm:constr type="l" for="ch" forName="childText3" refType="w" fact="0.461"/>
                  <dgm:constr type="t" for="ch" forName="childText3" refType="h" fact="0.406"/>
                  <dgm:constr type="w" for="ch" forName="childText3" refType="w" fact="0.2305"/>
                  <dgm:constr type="h" for="ch" forName="childText3" refType="h" fact="0.5119"/>
                  <dgm:constr type="l" for="ch" forName="childText4" refType="w" fact="0.6915"/>
                  <dgm:constr type="t" for="ch" forName="childText4" refType="h" fact="0.5"/>
                  <dgm:constr type="w" for="ch" forName="childText4" refType="w" fact="0.232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2305"/>
                  <dgm:constr type="t" for="ch" forName="parentText2" refType="h" fact="0.094"/>
                  <dgm:constr type="w" for="ch" forName="parentText2" refType="w" fact="0.7695"/>
                  <dgm:constr type="h" for="ch" forName="parentText2" refType="h" fact="0.2821"/>
                  <dgm:constr type="l" for="ch" forName="parentText3" refType="w" fact="0.461"/>
                  <dgm:constr type="t" for="ch" forName="parentText3" refType="h" fact="0.188"/>
                  <dgm:constr type="w" for="ch" forName="parentText3" refType="w" fact="0.539"/>
                  <dgm:constr type="h" for="ch" forName="parentText3" refType="h" fact="0.2821"/>
                  <dgm:constr type="l" for="ch" forName="parentText4" refType="w" fact="0.6915"/>
                  <dgm:constr type="t" for="ch" forName="parentText4" refType="h" fact="0.282"/>
                  <dgm:constr type="w" for="ch" forName="parentText4" refType="w" fact="0.3085"/>
                  <dgm:constr type="h" for="ch" forName="parentText4" refType="h" fact="0.2821"/>
                </dgm:constrLst>
              </dgm:if>
              <dgm:else name="Name4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7695"/>
                  <dgm:constr type="t" for="ch" forName="childText1" refType="h" fact="0.218"/>
                  <dgm:constr type="w" for="ch" forName="childText1" refType="w" fact="0.2305"/>
                  <dgm:constr type="h" for="ch" forName="childText1" refType="h" fact="0.5218"/>
                  <dgm:constr type="l" for="ch" forName="childText2" refType="w" fact="0.539"/>
                  <dgm:constr type="t" for="ch" forName="childText2" refType="h" fact="0.312"/>
                  <dgm:constr type="w" for="ch" forName="childText2" refType="w" fact="0.2305"/>
                  <dgm:constr type="h" for="ch" forName="childText2" refType="h" fact="0.5085"/>
                  <dgm:constr type="l" for="ch" forName="childText3" refType="w" fact="0.3085"/>
                  <dgm:constr type="t" for="ch" forName="childText3" refType="h" fact="0.406"/>
                  <dgm:constr type="w" for="ch" forName="childText3" refType="w" fact="0.2305"/>
                  <dgm:constr type="h" for="ch" forName="childText3" refType="h" fact="0.5119"/>
                  <dgm:constr type="l" for="ch" forName="childText4" refType="w" fact="0.076"/>
                  <dgm:constr type="t" for="ch" forName="childText4" refType="h" fact="0.5"/>
                  <dgm:constr type="w" for="ch" forName="childText4" refType="w" fact="0.234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
                  <dgm:constr type="t" for="ch" forName="parentText2" refType="h" fact="0.094"/>
                  <dgm:constr type="w" for="ch" forName="parentText2" refType="w" fact="0.7695"/>
                  <dgm:constr type="h" for="ch" forName="parentText2" refType="h" fact="0.2821"/>
                  <dgm:constr type="l" for="ch" forName="parentText3" refType="w" fact="0"/>
                  <dgm:constr type="t" for="ch" forName="parentText3" refType="h" fact="0.188"/>
                  <dgm:constr type="w" for="ch" forName="parentText3" refType="w" fact="0.539"/>
                  <dgm:constr type="h" for="ch" forName="parentText3" refType="h" fact="0.2821"/>
                  <dgm:constr type="l" for="ch" forName="parentText4" refType="w" fact="0"/>
                  <dgm:constr type="t" for="ch" forName="parentText4" refType="h" fact="0.282"/>
                  <dgm:constr type="w" for="ch" forName="parentText4" refType="w" fact="0.3085"/>
                  <dgm:constr type="h" for="ch" forName="parentText4" refType="h" fact="0.2821"/>
                </dgm:constrLst>
              </dgm:else>
            </dgm:choose>
          </dgm:else>
        </dgm:choose>
      </dgm:if>
      <dgm:else name="Name42">
        <dgm:choose name="Name43">
          <dgm:if name="Name44" axis="ch ch" ptType="node node" func="cnt" op="equ" val="0">
            <dgm:alg type="composite">
              <dgm:param type="ar" val="2.9463"/>
            </dgm:alg>
            <dgm:choose name="Name45">
              <dgm:if name="Name4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1848"/>
                  <dgm:constr type="t" for="ch" forName="parentText2" refType="h" fact="0.1429"/>
                  <dgm:constr type="w" for="ch" forName="parentText2" refType="w" fact="0.8152"/>
                  <dgm:constr type="h" for="ch" forName="parentText2" refType="h" fact="0.4285"/>
                  <dgm:constr type="l" for="ch" forName="parentText3" refType="w" fact="0.3696"/>
                  <dgm:constr type="t" for="ch" forName="parentText3" refType="h" fact="0.2858"/>
                  <dgm:constr type="w" for="ch" forName="parentText3" refType="w" fact="0.6304"/>
                  <dgm:constr type="h" for="ch" forName="parentText3" refType="h" fact="0.4285"/>
                  <dgm:constr type="l" for="ch" forName="parentText4" refType="w" fact="0.5545"/>
                  <dgm:constr type="t" for="ch" forName="parentText4" refType="h" fact="0.4286"/>
                  <dgm:constr type="w" for="ch" forName="parentText4" refType="w" fact="0.4455"/>
                  <dgm:constr type="h" for="ch" forName="parentText4" refType="h" fact="0.4285"/>
                  <dgm:constr type="l" for="ch" forName="parentText5" refType="w" fact="0.7393"/>
                  <dgm:constr type="t" for="ch" forName="parentText5" refType="h" fact="0.5715"/>
                  <dgm:constr type="w" for="ch" forName="parentText5" refType="w" fact="0.2607"/>
                  <dgm:constr type="h" for="ch" forName="parentText5" refType="h" fact="0.4285"/>
                </dgm:constrLst>
              </dgm:if>
              <dgm:else name="Name4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
                  <dgm:constr type="t" for="ch" forName="parentText2" refType="h" fact="0.1429"/>
                  <dgm:constr type="w" for="ch" forName="parentText2" refType="w" fact="0.8152"/>
                  <dgm:constr type="h" for="ch" forName="parentText2" refType="h" fact="0.4285"/>
                  <dgm:constr type="l" for="ch" forName="parentText3" refType="w" fact="0"/>
                  <dgm:constr type="t" for="ch" forName="parentText3" refType="h" fact="0.2858"/>
                  <dgm:constr type="w" for="ch" forName="parentText3" refType="w" fact="0.6304"/>
                  <dgm:constr type="h" for="ch" forName="parentText3" refType="h" fact="0.4285"/>
                  <dgm:constr type="l" for="ch" forName="parentText4" refType="w" fact="0"/>
                  <dgm:constr type="t" for="ch" forName="parentText4" refType="h" fact="0.4286"/>
                  <dgm:constr type="w" for="ch" forName="parentText4" refType="w" fact="0.4455"/>
                  <dgm:constr type="h" for="ch" forName="parentText4" refType="h" fact="0.4285"/>
                  <dgm:constr type="l" for="ch" forName="parentText5" refType="w" fact="0"/>
                  <dgm:constr type="t" for="ch" forName="parentText5" refType="h" fact="0.5715"/>
                  <dgm:constr type="w" for="ch" forName="parentText5" refType="w" fact="0.2607"/>
                  <dgm:constr type="h" for="ch" forName="parentText5" refType="h" fact="0.4285"/>
                </dgm:constrLst>
              </dgm:else>
            </dgm:choose>
          </dgm:if>
          <dgm:else name="Name48">
            <dgm:alg type="composite">
              <dgm:param type="ar" val="1.7837"/>
            </dgm:alg>
            <dgm:choose name="Name49">
              <dgm:if name="Name5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
                  <dgm:constr type="t" for="ch" forName="childText1" refType="h" fact="0.1997"/>
                  <dgm:constr type="w" for="ch" forName="childText1" refType="w" fact="0.18482"/>
                  <dgm:constr type="h" for="ch" forName="childText1" refType="h" fact="0.4763"/>
                  <dgm:constr type="l" for="ch" forName="childText2" refType="w" fact="0.1848"/>
                  <dgm:constr type="t" for="ch" forName="childText2" refType="h" fact="0.2862"/>
                  <dgm:constr type="w" for="ch" forName="childText2" refType="w" fact="0.18482"/>
                  <dgm:constr type="h" for="ch" forName="childText2" refType="h" fact="0.4763"/>
                  <dgm:constr type="l" for="ch" forName="childText3" refType="w" fact="0.3696"/>
                  <dgm:constr type="t" for="ch" forName="childText3" refType="h" fact="0.3727"/>
                  <dgm:constr type="w" for="ch" forName="childText3" refType="w" fact="0.18482"/>
                  <dgm:constr type="h" for="ch" forName="childText3" refType="h" fact="0.4763"/>
                  <dgm:constr type="l" for="ch" forName="childText4" refType="w" fact="0.5545"/>
                  <dgm:constr type="t" for="ch" forName="childText4" refType="h" fact="0.4592"/>
                  <dgm:constr type="w" for="ch" forName="childText4" refType="w" fact="0.18482"/>
                  <dgm:constr type="h" for="ch" forName="childText4" refType="h" fact="0.4763"/>
                  <dgm:constr type="l" for="ch" forName="childText5" refType="w" fact="0.7393"/>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1848"/>
                  <dgm:constr type="t" for="ch" forName="parentText2" refType="h" fact="0.0865"/>
                  <dgm:constr type="w" for="ch" forName="parentText2" refType="w" fact="0.8152"/>
                  <dgm:constr type="h" for="ch" forName="parentText2" refType="h" fact="0.2594"/>
                  <dgm:constr type="l" for="ch" forName="parentText3" refType="w" fact="0.3696"/>
                  <dgm:constr type="t" for="ch" forName="parentText3" refType="h" fact="0.173"/>
                  <dgm:constr type="w" for="ch" forName="parentText3" refType="w" fact="0.6304"/>
                  <dgm:constr type="h" for="ch" forName="parentText3" refType="h" fact="0.2594"/>
                  <dgm:constr type="l" for="ch" forName="parentText4" refType="w" fact="0.5545"/>
                  <dgm:constr type="t" for="ch" forName="parentText4" refType="h" fact="0.2595"/>
                  <dgm:constr type="w" for="ch" forName="parentText4" refType="w" fact="0.4455"/>
                  <dgm:constr type="h" for="ch" forName="parentText4" refType="h" fact="0.2594"/>
                  <dgm:constr type="l" for="ch" forName="parentText5" refType="w" fact="0.7393"/>
                  <dgm:constr type="t" for="ch" forName="parentText5" refType="h" fact="0.346"/>
                  <dgm:constr type="w" for="ch" forName="parentText5" refType="w" fact="0.2607"/>
                  <dgm:constr type="h" for="ch" forName="parentText5" refType="h" fact="0.2594"/>
                </dgm:constrLst>
              </dgm:if>
              <dgm:else name="Name5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81518"/>
                  <dgm:constr type="t" for="ch" forName="childText1" refType="h" fact="0.1997"/>
                  <dgm:constr type="w" for="ch" forName="childText1" refType="w" fact="0.18482"/>
                  <dgm:constr type="h" for="ch" forName="childText1" refType="h" fact="0.4763"/>
                  <dgm:constr type="l" for="ch" forName="childText2" refType="w" fact="0.63036"/>
                  <dgm:constr type="t" for="ch" forName="childText2" refType="h" fact="0.2862"/>
                  <dgm:constr type="w" for="ch" forName="childText2" refType="w" fact="0.18482"/>
                  <dgm:constr type="h" for="ch" forName="childText2" refType="h" fact="0.4763"/>
                  <dgm:constr type="l" for="ch" forName="childText3" refType="w" fact="0.44554"/>
                  <dgm:constr type="t" for="ch" forName="childText3" refType="h" fact="0.3727"/>
                  <dgm:constr type="w" for="ch" forName="childText3" refType="w" fact="0.18482"/>
                  <dgm:constr type="h" for="ch" forName="childText3" refType="h" fact="0.4763"/>
                  <dgm:constr type="l" for="ch" forName="childText4" refType="w" fact="0.26072"/>
                  <dgm:constr type="t" for="ch" forName="childText4" refType="h" fact="0.4592"/>
                  <dgm:constr type="w" for="ch" forName="childText4" refType="w" fact="0.18482"/>
                  <dgm:constr type="h" for="ch" forName="childText4" refType="h" fact="0.4763"/>
                  <dgm:constr type="l" for="ch" forName="childText5" refType="w" fact="0.0759"/>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
                  <dgm:constr type="t" for="ch" forName="parentText2" refType="h" fact="0.0865"/>
                  <dgm:constr type="w" for="ch" forName="parentText2" refType="w" fact="0.8152"/>
                  <dgm:constr type="h" for="ch" forName="parentText2" refType="h" fact="0.2594"/>
                  <dgm:constr type="l" for="ch" forName="parentText3" refType="w" fact="0"/>
                  <dgm:constr type="t" for="ch" forName="parentText3" refType="h" fact="0.173"/>
                  <dgm:constr type="w" for="ch" forName="parentText3" refType="w" fact="0.6304"/>
                  <dgm:constr type="h" for="ch" forName="parentText3" refType="h" fact="0.2594"/>
                  <dgm:constr type="l" for="ch" forName="parentText4" refType="w" fact="0"/>
                  <dgm:constr type="t" for="ch" forName="parentText4" refType="h" fact="0.2595"/>
                  <dgm:constr type="w" for="ch" forName="parentText4" refType="w" fact="0.4455"/>
                  <dgm:constr type="h" for="ch" forName="parentText4" refType="h" fact="0.2594"/>
                  <dgm:constr type="l" for="ch" forName="parentText5" refType="w" fact="0"/>
                  <dgm:constr type="t" for="ch" forName="parentText5" refType="h" fact="0.346"/>
                  <dgm:constr type="w" for="ch" forName="parentText5" refType="w" fact="0.2607"/>
                  <dgm:constr type="h" for="ch" forName="parentText5" refType="h" fact="0.2594"/>
                </dgm:constrLst>
              </dgm:else>
            </dgm:choose>
          </dgm:else>
        </dgm:choose>
      </dgm:else>
    </dgm:choose>
    <dgm:forEach name="Name52" axis="ch" ptType="node" cnt="1">
      <dgm:layoutNode name="parentText1" styleLbl="node1">
        <dgm:varLst>
          <dgm:chMax/>
          <dgm:chPref val="3"/>
          <dgm:bulletEnabled val="1"/>
        </dgm:varLst>
        <dgm:choose name="Name53">
          <dgm:if name="Name54"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55">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56">
        <dgm:if name="Name57" axis="ch" ptType="node" func="cnt" op="gte" val="1">
          <dgm:layoutNode name="childText1"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8"/>
      </dgm:choose>
    </dgm:forEach>
    <dgm:forEach name="Name59" axis="ch" ptType="node" st="2" cnt="1">
      <dgm:layoutNode name="parentText2" styleLbl="node1">
        <dgm:varLst>
          <dgm:chMax/>
          <dgm:chPref val="3"/>
          <dgm:bulletEnabled val="1"/>
        </dgm:varLst>
        <dgm:choose name="Name60">
          <dgm:if name="Name61"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2">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63">
        <dgm:if name="Name64" axis="ch" ptType="node" func="cnt" op="gte" val="1">
          <dgm:layoutNode name="childText2"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5"/>
      </dgm:choose>
    </dgm:forEach>
    <dgm:forEach name="Name66" axis="ch" ptType="node" st="3" cnt="1">
      <dgm:layoutNode name="parentText3" styleLbl="node1">
        <dgm:varLst>
          <dgm:chMax/>
          <dgm:chPref val="3"/>
          <dgm:bulletEnabled val="1"/>
        </dgm:varLst>
        <dgm:choose name="Name67">
          <dgm:if name="Name68"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9">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0">
        <dgm:if name="Name71" axis="ch" ptType="node" func="cnt" op="gte" val="1">
          <dgm:layoutNode name="childText3"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forEach>
    <dgm:forEach name="Name73" axis="ch" ptType="node" st="4" cnt="1">
      <dgm:layoutNode name="parentText4" styleLbl="node1">
        <dgm:varLst>
          <dgm:chMax/>
          <dgm:chPref val="3"/>
          <dgm:bulletEnabled val="1"/>
        </dgm:varLst>
        <dgm:choose name="Name74">
          <dgm:if name="Name75"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76">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7">
        <dgm:if name="Name78" axis="ch" ptType="node" func="cnt" op="gte" val="1">
          <dgm:layoutNode name="childText4"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9"/>
      </dgm:choose>
    </dgm:forEach>
    <dgm:forEach name="Name80" axis="ch" ptType="node" st="5" cnt="1">
      <dgm:layoutNode name="parentText5" styleLbl="node1">
        <dgm:varLst>
          <dgm:chMax/>
          <dgm:chPref val="3"/>
          <dgm:bulletEnabled val="1"/>
        </dgm:varLst>
        <dgm:choose name="Name81">
          <dgm:if name="Name82"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83">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84">
        <dgm:if name="Name85" axis="ch" ptType="node" func="cnt" op="gte" val="1">
          <dgm:layoutNode name="childText5"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6"/>
      </dgm:choose>
    </dgm:forEach>
  </dgm:layoutNode>
</dgm:layoutDef>
</file>

<file path=xl/diagrams/layout11.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12.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3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3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33">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34">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5.xml><?xml version="1.0" encoding="utf-8"?>
<dgm:styleDef xmlns:dgm="http://schemas.openxmlformats.org/drawingml/2006/diagram" xmlns:a="http://schemas.openxmlformats.org/drawingml/2006/main" uniqueId="urn:microsoft.com/office/officeart/2005/8/quickstyle/simple1#35">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6.xml><?xml version="1.0" encoding="utf-8"?>
<dgm:styleDef xmlns:dgm="http://schemas.openxmlformats.org/drawingml/2006/diagram" xmlns:a="http://schemas.openxmlformats.org/drawingml/2006/main" uniqueId="urn:microsoft.com/office/officeart/2005/8/quickstyle/simple1#36">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7.xml><?xml version="1.0" encoding="utf-8"?>
<dgm:styleDef xmlns:dgm="http://schemas.openxmlformats.org/drawingml/2006/diagram" xmlns:a="http://schemas.openxmlformats.org/drawingml/2006/main" uniqueId="urn:microsoft.com/office/officeart/2005/8/quickstyle/simple1#37">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8.xml><?xml version="1.0" encoding="utf-8"?>
<dgm:styleDef xmlns:dgm="http://schemas.openxmlformats.org/drawingml/2006/diagram" xmlns:a="http://schemas.openxmlformats.org/drawingml/2006/main" uniqueId="urn:microsoft.com/office/officeart/2005/8/quickstyle/simple1#38">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9.xml><?xml version="1.0" encoding="utf-8"?>
<dgm:styleDef xmlns:dgm="http://schemas.openxmlformats.org/drawingml/2006/diagram" xmlns:a="http://schemas.openxmlformats.org/drawingml/2006/main" uniqueId="urn:microsoft.com/office/officeart/2005/8/quickstyle/simple1#39">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0.xml><?xml version="1.0" encoding="utf-8"?>
<dgm:styleDef xmlns:dgm="http://schemas.openxmlformats.org/drawingml/2006/diagram" xmlns:a="http://schemas.openxmlformats.org/drawingml/2006/main" uniqueId="urn:microsoft.com/office/officeart/2005/8/quickstyle/simple1#40">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1.xml><?xml version="1.0" encoding="utf-8"?>
<dgm:styleDef xmlns:dgm="http://schemas.openxmlformats.org/drawingml/2006/diagram" xmlns:a="http://schemas.openxmlformats.org/drawingml/2006/main" uniqueId="urn:microsoft.com/office/officeart/2005/8/quickstyle/simple1#4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2.xml><?xml version="1.0" encoding="utf-8"?>
<dgm:styleDef xmlns:dgm="http://schemas.openxmlformats.org/drawingml/2006/diagram" xmlns:a="http://schemas.openxmlformats.org/drawingml/2006/main" uniqueId="urn:microsoft.com/office/officeart/2005/8/quickstyle/simple1#4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3" Type="http://schemas.openxmlformats.org/officeDocument/2006/relationships/diagramLayout" Target="../diagrams/layout3.xml"/><Relationship Id="rId18" Type="http://schemas.openxmlformats.org/officeDocument/2006/relationships/diagramLayout" Target="../diagrams/layout4.xml"/><Relationship Id="rId26" Type="http://schemas.microsoft.com/office/2007/relationships/diagramDrawing" Target="../diagrams/drawing5.xml"/><Relationship Id="rId39" Type="http://schemas.openxmlformats.org/officeDocument/2006/relationships/diagramLayout" Target="../diagrams/layout8.xml"/><Relationship Id="rId21" Type="http://schemas.microsoft.com/office/2007/relationships/diagramDrawing" Target="../diagrams/drawing4.xml"/><Relationship Id="rId34" Type="http://schemas.openxmlformats.org/officeDocument/2006/relationships/diagramLayout" Target="../diagrams/layout7.xml"/><Relationship Id="rId42" Type="http://schemas.microsoft.com/office/2007/relationships/diagramDrawing" Target="../diagrams/drawing8.xml"/><Relationship Id="rId47" Type="http://schemas.microsoft.com/office/2007/relationships/diagramDrawing" Target="../diagrams/drawing9.xml"/><Relationship Id="rId50" Type="http://schemas.openxmlformats.org/officeDocument/2006/relationships/diagramQuickStyle" Target="../diagrams/quickStyle10.xml"/><Relationship Id="rId55" Type="http://schemas.openxmlformats.org/officeDocument/2006/relationships/diagramQuickStyle" Target="../diagrams/quickStyle11.xml"/><Relationship Id="rId7" Type="http://schemas.openxmlformats.org/officeDocument/2006/relationships/diagramData" Target="../diagrams/data2.xml"/><Relationship Id="rId2" Type="http://schemas.openxmlformats.org/officeDocument/2006/relationships/diagramData" Target="../diagrams/data1.xml"/><Relationship Id="rId16" Type="http://schemas.microsoft.com/office/2007/relationships/diagramDrawing" Target="../diagrams/drawing3.xml"/><Relationship Id="rId29" Type="http://schemas.openxmlformats.org/officeDocument/2006/relationships/diagramQuickStyle" Target="../diagrams/quickStyle6.xml"/><Relationship Id="rId11" Type="http://schemas.microsoft.com/office/2007/relationships/diagramDrawing" Target="../diagrams/drawing2.xml"/><Relationship Id="rId24" Type="http://schemas.openxmlformats.org/officeDocument/2006/relationships/diagramQuickStyle" Target="../diagrams/quickStyle5.xml"/><Relationship Id="rId32" Type="http://schemas.openxmlformats.org/officeDocument/2006/relationships/image" Target="../media/image5.png"/><Relationship Id="rId37" Type="http://schemas.microsoft.com/office/2007/relationships/diagramDrawing" Target="../diagrams/drawing7.xml"/><Relationship Id="rId40" Type="http://schemas.openxmlformats.org/officeDocument/2006/relationships/diagramQuickStyle" Target="../diagrams/quickStyle8.xml"/><Relationship Id="rId45" Type="http://schemas.openxmlformats.org/officeDocument/2006/relationships/diagramQuickStyle" Target="../diagrams/quickStyle9.xml"/><Relationship Id="rId53" Type="http://schemas.openxmlformats.org/officeDocument/2006/relationships/diagramData" Target="../diagrams/data11.xml"/><Relationship Id="rId58" Type="http://schemas.openxmlformats.org/officeDocument/2006/relationships/diagramData" Target="../diagrams/data12.xml"/><Relationship Id="rId5" Type="http://schemas.openxmlformats.org/officeDocument/2006/relationships/diagramColors" Target="../diagrams/colors1.xml"/><Relationship Id="rId61" Type="http://schemas.openxmlformats.org/officeDocument/2006/relationships/diagramColors" Target="../diagrams/colors12.xml"/><Relationship Id="rId19" Type="http://schemas.openxmlformats.org/officeDocument/2006/relationships/diagramQuickStyle" Target="../diagrams/quickStyle4.xml"/><Relationship Id="rId14" Type="http://schemas.openxmlformats.org/officeDocument/2006/relationships/diagramQuickStyle" Target="../diagrams/quickStyle3.xml"/><Relationship Id="rId22" Type="http://schemas.openxmlformats.org/officeDocument/2006/relationships/diagramData" Target="../diagrams/data5.xml"/><Relationship Id="rId27" Type="http://schemas.openxmlformats.org/officeDocument/2006/relationships/diagramData" Target="../diagrams/data6.xml"/><Relationship Id="rId30" Type="http://schemas.openxmlformats.org/officeDocument/2006/relationships/diagramColors" Target="../diagrams/colors6.xml"/><Relationship Id="rId35" Type="http://schemas.openxmlformats.org/officeDocument/2006/relationships/diagramQuickStyle" Target="../diagrams/quickStyle7.xml"/><Relationship Id="rId43" Type="http://schemas.openxmlformats.org/officeDocument/2006/relationships/diagramData" Target="../diagrams/data9.xml"/><Relationship Id="rId48" Type="http://schemas.openxmlformats.org/officeDocument/2006/relationships/diagramData" Target="../diagrams/data10.xml"/><Relationship Id="rId56" Type="http://schemas.openxmlformats.org/officeDocument/2006/relationships/diagramColors" Target="../diagrams/colors11.xml"/><Relationship Id="rId8" Type="http://schemas.openxmlformats.org/officeDocument/2006/relationships/diagramLayout" Target="../diagrams/layout2.xml"/><Relationship Id="rId51" Type="http://schemas.openxmlformats.org/officeDocument/2006/relationships/diagramColors" Target="../diagrams/colors10.xml"/><Relationship Id="rId3" Type="http://schemas.openxmlformats.org/officeDocument/2006/relationships/diagramLayout" Target="../diagrams/layout1.xml"/><Relationship Id="rId12" Type="http://schemas.openxmlformats.org/officeDocument/2006/relationships/diagramData" Target="../diagrams/data3.xml"/><Relationship Id="rId17" Type="http://schemas.openxmlformats.org/officeDocument/2006/relationships/diagramData" Target="../diagrams/data4.xml"/><Relationship Id="rId25" Type="http://schemas.openxmlformats.org/officeDocument/2006/relationships/diagramColors" Target="../diagrams/colors5.xml"/><Relationship Id="rId33" Type="http://schemas.openxmlformats.org/officeDocument/2006/relationships/diagramData" Target="../diagrams/data7.xml"/><Relationship Id="rId38" Type="http://schemas.openxmlformats.org/officeDocument/2006/relationships/diagramData" Target="../diagrams/data8.xml"/><Relationship Id="rId46" Type="http://schemas.openxmlformats.org/officeDocument/2006/relationships/diagramColors" Target="../diagrams/colors9.xml"/><Relationship Id="rId59" Type="http://schemas.openxmlformats.org/officeDocument/2006/relationships/diagramLayout" Target="../diagrams/layout12.xml"/><Relationship Id="rId20" Type="http://schemas.openxmlformats.org/officeDocument/2006/relationships/diagramColors" Target="../diagrams/colors4.xml"/><Relationship Id="rId41" Type="http://schemas.openxmlformats.org/officeDocument/2006/relationships/diagramColors" Target="../diagrams/colors8.xml"/><Relationship Id="rId54" Type="http://schemas.openxmlformats.org/officeDocument/2006/relationships/diagramLayout" Target="../diagrams/layout11.xml"/><Relationship Id="rId62" Type="http://schemas.microsoft.com/office/2007/relationships/diagramDrawing" Target="../diagrams/drawing12.xml"/><Relationship Id="rId1" Type="http://schemas.openxmlformats.org/officeDocument/2006/relationships/image" Target="../media/image1.jpg"/><Relationship Id="rId6" Type="http://schemas.microsoft.com/office/2007/relationships/diagramDrawing" Target="../diagrams/drawing1.xml"/><Relationship Id="rId15" Type="http://schemas.openxmlformats.org/officeDocument/2006/relationships/diagramColors" Target="../diagrams/colors3.xml"/><Relationship Id="rId23" Type="http://schemas.openxmlformats.org/officeDocument/2006/relationships/diagramLayout" Target="../diagrams/layout5.xml"/><Relationship Id="rId28" Type="http://schemas.openxmlformats.org/officeDocument/2006/relationships/diagramLayout" Target="../diagrams/layout6.xml"/><Relationship Id="rId36" Type="http://schemas.openxmlformats.org/officeDocument/2006/relationships/diagramColors" Target="../diagrams/colors7.xml"/><Relationship Id="rId49" Type="http://schemas.openxmlformats.org/officeDocument/2006/relationships/diagramLayout" Target="../diagrams/layout10.xml"/><Relationship Id="rId57" Type="http://schemas.microsoft.com/office/2007/relationships/diagramDrawing" Target="../diagrams/drawing11.xml"/><Relationship Id="rId10" Type="http://schemas.openxmlformats.org/officeDocument/2006/relationships/diagramColors" Target="../diagrams/colors2.xml"/><Relationship Id="rId31" Type="http://schemas.microsoft.com/office/2007/relationships/diagramDrawing" Target="../diagrams/drawing6.xml"/><Relationship Id="rId44" Type="http://schemas.openxmlformats.org/officeDocument/2006/relationships/diagramLayout" Target="../diagrams/layout9.xml"/><Relationship Id="rId52" Type="http://schemas.microsoft.com/office/2007/relationships/diagramDrawing" Target="../diagrams/drawing10.xml"/><Relationship Id="rId60" Type="http://schemas.openxmlformats.org/officeDocument/2006/relationships/diagramQuickStyle" Target="../diagrams/quickStyle12.xml"/><Relationship Id="rId4" Type="http://schemas.openxmlformats.org/officeDocument/2006/relationships/diagramQuickStyle" Target="../diagrams/quickStyle1.xml"/><Relationship Id="rId9" Type="http://schemas.openxmlformats.org/officeDocument/2006/relationships/diagramQuickStyle" Target="../diagrams/quickStyle2.xml"/></Relationships>
</file>

<file path=xl/drawings/_rels/drawing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9.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11</xdr:col>
      <xdr:colOff>312420</xdr:colOff>
      <xdr:row>3</xdr:row>
      <xdr:rowOff>67714</xdr:rowOff>
    </xdr:from>
    <xdr:to>
      <xdr:col>25</xdr:col>
      <xdr:colOff>550545</xdr:colOff>
      <xdr:row>24</xdr:row>
      <xdr:rowOff>114440</xdr:rowOff>
    </xdr:to>
    <xdr:pic>
      <xdr:nvPicPr>
        <xdr:cNvPr id="10" name="Picture 9">
          <a:extLst>
            <a:ext uri="{FF2B5EF4-FFF2-40B4-BE49-F238E27FC236}">
              <a16:creationId xmlns:a16="http://schemas.microsoft.com/office/drawing/2014/main" id="{ED693AEF-6A96-499B-A2F7-3BB8050082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94045" y="639214"/>
          <a:ext cx="6917055" cy="4047226"/>
        </a:xfrm>
        <a:prstGeom prst="rect">
          <a:avLst/>
        </a:prstGeom>
      </xdr:spPr>
    </xdr:pic>
    <xdr:clientData/>
  </xdr:twoCellAnchor>
  <xdr:oneCellAnchor>
    <xdr:from>
      <xdr:col>0</xdr:col>
      <xdr:colOff>72390</xdr:colOff>
      <xdr:row>13</xdr:row>
      <xdr:rowOff>78105</xdr:rowOff>
    </xdr:from>
    <xdr:ext cx="9076587" cy="4246245"/>
    <xdr:sp macro="" textlink="">
      <xdr:nvSpPr>
        <xdr:cNvPr id="11" name="TextBox 10">
          <a:extLst>
            <a:ext uri="{FF2B5EF4-FFF2-40B4-BE49-F238E27FC236}">
              <a16:creationId xmlns:a16="http://schemas.microsoft.com/office/drawing/2014/main" id="{BDF5ECFA-504A-4D66-94D1-E5DF30C7390D}"/>
            </a:ext>
          </a:extLst>
        </xdr:cNvPr>
        <xdr:cNvSpPr txBox="1"/>
      </xdr:nvSpPr>
      <xdr:spPr>
        <a:xfrm>
          <a:off x="72390" y="2554605"/>
          <a:ext cx="9076587" cy="42462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80000"/>
            </a:lnSpc>
          </a:pPr>
          <a:endParaRPr lang="en-US" sz="4800" b="1" i="1">
            <a:solidFill>
              <a:schemeClr val="accent2"/>
            </a:solidFill>
            <a:latin typeface="Franklin Gothic Demi" panose="020B0703020102020204" pitchFamily="34" charset="0"/>
          </a:endParaRPr>
        </a:p>
        <a:p>
          <a:pPr>
            <a:lnSpc>
              <a:spcPct val="80000"/>
            </a:lnSpc>
          </a:pPr>
          <a:r>
            <a:rPr lang="en-US" sz="4800" b="1" i="1" u="sng">
              <a:solidFill>
                <a:schemeClr val="accent2"/>
              </a:solidFill>
              <a:latin typeface="Franklin Gothic Demi" panose="020B0703020102020204" pitchFamily="34" charset="0"/>
            </a:rPr>
            <a:t>Invest NWI</a:t>
          </a:r>
        </a:p>
        <a:p>
          <a:pPr>
            <a:lnSpc>
              <a:spcPct val="80000"/>
            </a:lnSpc>
          </a:pPr>
          <a:endParaRPr lang="en-US" sz="3200" b="1" i="1">
            <a:solidFill>
              <a:srgbClr val="00B0F0"/>
            </a:solidFill>
            <a:latin typeface="Franklin Gothic Demi" panose="020B0703020102020204" pitchFamily="34" charset="0"/>
          </a:endParaRPr>
        </a:p>
        <a:p>
          <a:pPr>
            <a:lnSpc>
              <a:spcPct val="80000"/>
            </a:lnSpc>
          </a:pPr>
          <a:r>
            <a:rPr lang="en-US" sz="3200" b="1" i="1">
              <a:solidFill>
                <a:srgbClr val="00B0F0"/>
              </a:solidFill>
              <a:latin typeface="Franklin Gothic Demi" panose="020B0703020102020204" pitchFamily="34" charset="0"/>
            </a:rPr>
            <a:t>Northwestern</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Indiana</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Regional</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Planning</a:t>
          </a:r>
          <a:br>
            <a:rPr lang="en-US" sz="3200" b="1" i="1" baseline="0">
              <a:solidFill>
                <a:srgbClr val="00B0F0"/>
              </a:solidFill>
              <a:latin typeface="Franklin Gothic Demi" panose="020B0703020102020204" pitchFamily="34" charset="0"/>
            </a:rPr>
          </a:br>
          <a:r>
            <a:rPr lang="en-US" sz="3200" b="1" i="1" baseline="0">
              <a:solidFill>
                <a:srgbClr val="00B0F0"/>
              </a:solidFill>
              <a:latin typeface="Franklin Gothic Demi" panose="020B0703020102020204" pitchFamily="34" charset="0"/>
            </a:rPr>
            <a:t>Commission</a:t>
          </a:r>
          <a:r>
            <a:rPr lang="en-US" sz="3200" b="1" baseline="0">
              <a:solidFill>
                <a:srgbClr val="00B0F0"/>
              </a:solidFill>
            </a:rPr>
            <a:t>	</a:t>
          </a:r>
          <a:br>
            <a:rPr lang="en-US" sz="3200" b="1" baseline="0"/>
          </a:br>
          <a:r>
            <a:rPr lang="en-US" sz="3200" b="1" baseline="0">
              <a:solidFill>
                <a:schemeClr val="accent4"/>
              </a:solidFill>
              <a:latin typeface="Franklin Gothic Demi" panose="020B0703020102020204" pitchFamily="34" charset="0"/>
            </a:rPr>
            <a:t>2028-2032 Transportation Improvement Program</a:t>
          </a:r>
          <a:br>
            <a:rPr lang="en-US" sz="3200" b="1" baseline="0">
              <a:latin typeface="Franklin Gothic Demi" panose="020B0703020102020204" pitchFamily="34" charset="0"/>
            </a:rPr>
          </a:br>
          <a:r>
            <a:rPr lang="en-US" sz="3200" b="1" baseline="0">
              <a:latin typeface="Franklin Gothic Demi" panose="020B0703020102020204" pitchFamily="34" charset="0"/>
            </a:rPr>
            <a:t>Notice of Funds Available </a:t>
          </a:r>
          <a:endParaRPr lang="en-US" sz="3200" b="1" i="1" strike="noStrike" baseline="0">
            <a:solidFill>
              <a:sysClr val="windowText" lastClr="000000"/>
            </a:solidFill>
            <a:latin typeface="Franklin Gothic Book" panose="020B0503020102020204" pitchFamily="34" charset="0"/>
          </a:endParaRPr>
        </a:p>
      </xdr:txBody>
    </xdr:sp>
    <xdr:clientData/>
  </xdr:oneCellAnchor>
  <xdr:twoCellAnchor>
    <xdr:from>
      <xdr:col>10</xdr:col>
      <xdr:colOff>78581</xdr:colOff>
      <xdr:row>64</xdr:row>
      <xdr:rowOff>22951</xdr:rowOff>
    </xdr:from>
    <xdr:to>
      <xdr:col>11</xdr:col>
      <xdr:colOff>26193</xdr:colOff>
      <xdr:row>66</xdr:row>
      <xdr:rowOff>65815</xdr:rowOff>
    </xdr:to>
    <xdr:sp macro="" textlink="">
      <xdr:nvSpPr>
        <xdr:cNvPr id="12" name="Arrow: Chevron 11">
          <a:extLst>
            <a:ext uri="{FF2B5EF4-FFF2-40B4-BE49-F238E27FC236}">
              <a16:creationId xmlns:a16="http://schemas.microsoft.com/office/drawing/2014/main" id="{3154C3DD-5B87-4451-901C-845C2BB5EB10}"/>
            </a:ext>
          </a:extLst>
        </xdr:cNvPr>
        <xdr:cNvSpPr/>
      </xdr:nvSpPr>
      <xdr:spPr>
        <a:xfrm rot="5400000">
          <a:off x="5083968" y="12305439"/>
          <a:ext cx="423864" cy="433387"/>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0</xdr:colOff>
      <xdr:row>65</xdr:row>
      <xdr:rowOff>159153</xdr:rowOff>
    </xdr:from>
    <xdr:to>
      <xdr:col>25</xdr:col>
      <xdr:colOff>565785</xdr:colOff>
      <xdr:row>65</xdr:row>
      <xdr:rowOff>171450</xdr:rowOff>
    </xdr:to>
    <xdr:cxnSp macro="">
      <xdr:nvCxnSpPr>
        <xdr:cNvPr id="25" name="Straight Connector 24">
          <a:extLst>
            <a:ext uri="{FF2B5EF4-FFF2-40B4-BE49-F238E27FC236}">
              <a16:creationId xmlns:a16="http://schemas.microsoft.com/office/drawing/2014/main" id="{5F51FF80-F0A6-4C26-A9F6-08A9A0E5122D}"/>
            </a:ext>
          </a:extLst>
        </xdr:cNvPr>
        <xdr:cNvCxnSpPr/>
      </xdr:nvCxnSpPr>
      <xdr:spPr>
        <a:xfrm>
          <a:off x="0" y="12570228"/>
          <a:ext cx="12614910" cy="12297"/>
        </a:xfrm>
        <a:prstGeom prst="line">
          <a:avLst/>
        </a:prstGeom>
        <a:ln>
          <a:solidFill>
            <a:srgbClr val="00B0F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309562</xdr:colOff>
      <xdr:row>70</xdr:row>
      <xdr:rowOff>22951</xdr:rowOff>
    </xdr:from>
    <xdr:to>
      <xdr:col>20</xdr:col>
      <xdr:colOff>247651</xdr:colOff>
      <xdr:row>72</xdr:row>
      <xdr:rowOff>70576</xdr:rowOff>
    </xdr:to>
    <xdr:sp macro="" textlink="">
      <xdr:nvSpPr>
        <xdr:cNvPr id="26" name="Arrow: Chevron 25">
          <a:extLst>
            <a:ext uri="{FF2B5EF4-FFF2-40B4-BE49-F238E27FC236}">
              <a16:creationId xmlns:a16="http://schemas.microsoft.com/office/drawing/2014/main" id="{C625C231-971C-4D68-9987-7C65D7DDDB02}"/>
            </a:ext>
          </a:extLst>
        </xdr:cNvPr>
        <xdr:cNvSpPr/>
      </xdr:nvSpPr>
      <xdr:spPr>
        <a:xfrm>
          <a:off x="9682162" y="13453201"/>
          <a:ext cx="423864" cy="428625"/>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247650</xdr:colOff>
      <xdr:row>38</xdr:row>
      <xdr:rowOff>164305</xdr:rowOff>
    </xdr:from>
    <xdr:to>
      <xdr:col>19</xdr:col>
      <xdr:colOff>478630</xdr:colOff>
      <xdr:row>57</xdr:row>
      <xdr:rowOff>97630</xdr:rowOff>
    </xdr:to>
    <xdr:graphicFrame macro="">
      <xdr:nvGraphicFramePr>
        <xdr:cNvPr id="29" name="Diagram 28">
          <a:extLst>
            <a:ext uri="{FF2B5EF4-FFF2-40B4-BE49-F238E27FC236}">
              <a16:creationId xmlns:a16="http://schemas.microsoft.com/office/drawing/2014/main" id="{D892B966-85DB-4B10-8658-4848CF2F39E2}"/>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30" name="Diagram 29">
          <a:extLst>
            <a:ext uri="{FF2B5EF4-FFF2-40B4-BE49-F238E27FC236}">
              <a16:creationId xmlns:a16="http://schemas.microsoft.com/office/drawing/2014/main" id="{7540A420-FC95-4F00-BC5A-D5FBFAB65C5B}"/>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7" r:lo="rId8" r:qs="rId9" r:cs="rId10"/>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31" name="Diagram 30">
          <a:extLst>
            <a:ext uri="{FF2B5EF4-FFF2-40B4-BE49-F238E27FC236}">
              <a16:creationId xmlns:a16="http://schemas.microsoft.com/office/drawing/2014/main" id="{8906919B-A3B9-4FB7-9B42-E9EDF5BB7E73}"/>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2" r:lo="rId13" r:qs="rId14" r:cs="rId15"/>
        </a:graphicData>
      </a:graphic>
    </xdr:graphicFrame>
    <xdr:clientData/>
  </xdr:twoCellAnchor>
  <xdr:twoCellAnchor>
    <xdr:from>
      <xdr:col>16</xdr:col>
      <xdr:colOff>320675</xdr:colOff>
      <xdr:row>70</xdr:row>
      <xdr:rowOff>58027</xdr:rowOff>
    </xdr:from>
    <xdr:to>
      <xdr:col>28</xdr:col>
      <xdr:colOff>359156</xdr:colOff>
      <xdr:row>81</xdr:row>
      <xdr:rowOff>65043</xdr:rowOff>
    </xdr:to>
    <xdr:grpSp>
      <xdr:nvGrpSpPr>
        <xdr:cNvPr id="32" name="Group 31">
          <a:extLst>
            <a:ext uri="{FF2B5EF4-FFF2-40B4-BE49-F238E27FC236}">
              <a16:creationId xmlns:a16="http://schemas.microsoft.com/office/drawing/2014/main" id="{006475C0-410C-4596-8237-BEADCECEC2C3}"/>
            </a:ext>
          </a:extLst>
        </xdr:cNvPr>
        <xdr:cNvGrpSpPr/>
      </xdr:nvGrpSpPr>
      <xdr:grpSpPr>
        <a:xfrm>
          <a:off x="8087360" y="13417792"/>
          <a:ext cx="6696456" cy="2209196"/>
          <a:chOff x="49764" y="15486396"/>
          <a:chExt cx="8675301" cy="3356873"/>
        </a:xfrm>
      </xdr:grpSpPr>
      <xdr:sp macro="" textlink="">
        <xdr:nvSpPr>
          <xdr:cNvPr id="33" name="TextBox 32">
            <a:extLst>
              <a:ext uri="{FF2B5EF4-FFF2-40B4-BE49-F238E27FC236}">
                <a16:creationId xmlns:a16="http://schemas.microsoft.com/office/drawing/2014/main" id="{7B21A946-2EA7-E2C6-6619-E24CFB2F11CE}"/>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34" name="TextBox 33">
            <a:extLst>
              <a:ext uri="{FF2B5EF4-FFF2-40B4-BE49-F238E27FC236}">
                <a16:creationId xmlns:a16="http://schemas.microsoft.com/office/drawing/2014/main" id="{26C132C4-1569-31C4-9D7F-BD9CDC4CBF56}"/>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35" name="TextBox 34">
            <a:extLst>
              <a:ext uri="{FF2B5EF4-FFF2-40B4-BE49-F238E27FC236}">
                <a16:creationId xmlns:a16="http://schemas.microsoft.com/office/drawing/2014/main" id="{11368FCE-1175-0CD0-F749-2D496BEC3735}"/>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36" name="TextBox 35">
            <a:extLst>
              <a:ext uri="{FF2B5EF4-FFF2-40B4-BE49-F238E27FC236}">
                <a16:creationId xmlns:a16="http://schemas.microsoft.com/office/drawing/2014/main" id="{93784648-7E26-B231-C62D-6319256C2991}"/>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37" name="TextBox 36">
            <a:extLst>
              <a:ext uri="{FF2B5EF4-FFF2-40B4-BE49-F238E27FC236}">
                <a16:creationId xmlns:a16="http://schemas.microsoft.com/office/drawing/2014/main" id="{73E2CD63-70F3-0179-8C9B-BD4BF80CDBC1}"/>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38" name="TextBox 37">
            <a:extLst>
              <a:ext uri="{FF2B5EF4-FFF2-40B4-BE49-F238E27FC236}">
                <a16:creationId xmlns:a16="http://schemas.microsoft.com/office/drawing/2014/main" id="{D74B3356-0804-D5D7-2D6A-5E9FF0C88D27}"/>
              </a:ext>
            </a:extLst>
          </xdr:cNvPr>
          <xdr:cNvSpPr txBox="1"/>
        </xdr:nvSpPr>
        <xdr:spPr>
          <a:xfrm>
            <a:off x="49764" y="15486396"/>
            <a:ext cx="2002440" cy="24398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2800" b="1" i="1" spc="-100" baseline="0">
                <a:solidFill>
                  <a:srgbClr val="00B0F0"/>
                </a:solidFill>
              </a:rPr>
              <a:t>      9</a:t>
            </a:r>
            <a:r>
              <a:rPr lang="en-US" sz="1800" b="1" i="1" spc="-100" baseline="0">
                <a:solidFill>
                  <a:schemeClr val="accent4"/>
                </a:solidFill>
              </a:rPr>
              <a:t> </a:t>
            </a:r>
            <a:br>
              <a:rPr lang="en-US" sz="1800" b="1" i="1" spc="-100" baseline="0">
                <a:solidFill>
                  <a:schemeClr val="accent4"/>
                </a:solidFill>
              </a:rPr>
            </a:br>
            <a:r>
              <a:rPr lang="en-US" sz="1800" b="1" i="1" spc="-100" baseline="0">
                <a:solidFill>
                  <a:schemeClr val="accent4"/>
                </a:solidFill>
              </a:rPr>
              <a:t>   "umbrella"</a:t>
            </a:r>
          </a:p>
          <a:p>
            <a:pPr>
              <a:lnSpc>
                <a:spcPct val="70000"/>
              </a:lnSpc>
            </a:pPr>
            <a:r>
              <a:rPr lang="en-US" sz="1800" b="1" i="1" spc="-100" baseline="0">
                <a:solidFill>
                  <a:schemeClr val="accent4"/>
                </a:solidFill>
              </a:rPr>
              <a:t>  criteria to</a:t>
            </a:r>
            <a:br>
              <a:rPr lang="en-US" sz="1800" b="1" i="1" spc="-100" baseline="0">
                <a:solidFill>
                  <a:schemeClr val="accent4"/>
                </a:solidFill>
              </a:rPr>
            </a:br>
            <a:r>
              <a:rPr lang="en-US" sz="1800" b="1" i="1" spc="-100" baseline="0">
                <a:solidFill>
                  <a:schemeClr val="accent4"/>
                </a:solidFill>
              </a:rPr>
              <a:t>      evaluate</a:t>
            </a:r>
            <a:br>
              <a:rPr lang="en-US" sz="1800" b="1" i="1" spc="-100" baseline="0">
                <a:solidFill>
                  <a:schemeClr val="accent4"/>
                </a:solidFill>
              </a:rPr>
            </a:br>
            <a:r>
              <a:rPr lang="en-US" sz="1800" b="1" i="1" spc="-100" baseline="0">
                <a:solidFill>
                  <a:schemeClr val="accent4"/>
                </a:solidFill>
              </a:rPr>
              <a:t>  project </a:t>
            </a:r>
            <a:br>
              <a:rPr lang="en-US" sz="1800" b="1" i="1" spc="-100" baseline="0">
                <a:solidFill>
                  <a:schemeClr val="accent4"/>
                </a:solidFill>
              </a:rPr>
            </a:br>
            <a:r>
              <a:rPr lang="en-US" sz="1800" b="1" i="1" spc="-100" baseline="0">
                <a:solidFill>
                  <a:schemeClr val="accent4"/>
                </a:solidFill>
              </a:rPr>
              <a:t>    applications</a:t>
            </a: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40" name="Arrow: Chevron 39">
          <a:extLst>
            <a:ext uri="{FF2B5EF4-FFF2-40B4-BE49-F238E27FC236}">
              <a16:creationId xmlns:a16="http://schemas.microsoft.com/office/drawing/2014/main" id="{B840733B-4787-46A4-9FBE-CDAD511AF5A3}"/>
            </a:ext>
          </a:extLst>
        </xdr:cNvPr>
        <xdr:cNvSpPr/>
      </xdr:nvSpPr>
      <xdr:spPr>
        <a:xfrm rot="5400000">
          <a:off x="4981097" y="12242575"/>
          <a:ext cx="425769"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19</xdr:col>
      <xdr:colOff>175789</xdr:colOff>
      <xdr:row>73</xdr:row>
      <xdr:rowOff>21045</xdr:rowOff>
    </xdr:from>
    <xdr:to>
      <xdr:col>20</xdr:col>
      <xdr:colOff>110068</xdr:colOff>
      <xdr:row>75</xdr:row>
      <xdr:rowOff>64860</xdr:rowOff>
    </xdr:to>
    <xdr:sp macro="" textlink="">
      <xdr:nvSpPr>
        <xdr:cNvPr id="42" name="Arrow: Chevron 41">
          <a:extLst>
            <a:ext uri="{FF2B5EF4-FFF2-40B4-BE49-F238E27FC236}">
              <a16:creationId xmlns:a16="http://schemas.microsoft.com/office/drawing/2014/main" id="{7EB42A8E-DB84-4CA7-9202-D0793C005334}"/>
            </a:ext>
          </a:extLst>
        </xdr:cNvPr>
        <xdr:cNvSpPr/>
      </xdr:nvSpPr>
      <xdr:spPr>
        <a:xfrm>
          <a:off x="9363604" y="13952310"/>
          <a:ext cx="412434" cy="426720"/>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20</xdr:col>
      <xdr:colOff>137318</xdr:colOff>
      <xdr:row>69</xdr:row>
      <xdr:rowOff>188628</xdr:rowOff>
    </xdr:from>
    <xdr:to>
      <xdr:col>26</xdr:col>
      <xdr:colOff>43022</xdr:colOff>
      <xdr:row>81</xdr:row>
      <xdr:rowOff>197096</xdr:rowOff>
    </xdr:to>
    <xdr:sp macro="" textlink="">
      <xdr:nvSpPr>
        <xdr:cNvPr id="43" name="TextBox 42">
          <a:extLst>
            <a:ext uri="{FF2B5EF4-FFF2-40B4-BE49-F238E27FC236}">
              <a16:creationId xmlns:a16="http://schemas.microsoft.com/office/drawing/2014/main" id="{EF466E40-3969-42AB-9DBB-252423C50ACE}"/>
            </a:ext>
          </a:extLst>
        </xdr:cNvPr>
        <xdr:cNvSpPr txBox="1"/>
      </xdr:nvSpPr>
      <xdr:spPr>
        <a:xfrm>
          <a:off x="9801383" y="13361703"/>
          <a:ext cx="2873694" cy="24011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1600" b="1" i="1" spc="-100" baseline="0">
              <a:solidFill>
                <a:srgbClr val="00B0F0"/>
              </a:solidFill>
            </a:rPr>
            <a:t>- Asset Management</a:t>
          </a:r>
        </a:p>
        <a:p>
          <a:pPr>
            <a:lnSpc>
              <a:spcPct val="70000"/>
            </a:lnSpc>
          </a:pPr>
          <a:r>
            <a:rPr lang="en-US" sz="1600" b="1" i="1" spc="-100" baseline="0">
              <a:solidFill>
                <a:srgbClr val="00B0F0"/>
              </a:solidFill>
            </a:rPr>
            <a:t>- Access + Connections</a:t>
          </a:r>
        </a:p>
        <a:p>
          <a:pPr>
            <a:lnSpc>
              <a:spcPct val="70000"/>
            </a:lnSpc>
          </a:pPr>
          <a:r>
            <a:rPr lang="en-US" sz="1600" b="1" i="1" spc="-100" baseline="0">
              <a:solidFill>
                <a:srgbClr val="00B0F0"/>
              </a:solidFill>
            </a:rPr>
            <a:t>- Environmental Benefits</a:t>
          </a:r>
        </a:p>
        <a:p>
          <a:pPr>
            <a:lnSpc>
              <a:spcPct val="70000"/>
            </a:lnSpc>
          </a:pPr>
          <a:r>
            <a:rPr lang="en-US" sz="1600" b="1" i="1" spc="-100" baseline="0">
              <a:solidFill>
                <a:srgbClr val="00B0F0"/>
              </a:solidFill>
            </a:rPr>
            <a:t>- Economic Generation</a:t>
          </a:r>
        </a:p>
        <a:p>
          <a:pPr>
            <a:lnSpc>
              <a:spcPct val="70000"/>
            </a:lnSpc>
          </a:pPr>
          <a:r>
            <a:rPr lang="en-US" sz="1600" b="1" i="1" spc="-100" baseline="0">
              <a:solidFill>
                <a:srgbClr val="00B0F0"/>
              </a:solidFill>
            </a:rPr>
            <a:t>- Local/Regional Plans + Policies</a:t>
          </a:r>
        </a:p>
        <a:p>
          <a:pPr>
            <a:lnSpc>
              <a:spcPct val="70000"/>
            </a:lnSpc>
          </a:pPr>
          <a:r>
            <a:rPr lang="en-US" sz="1600" b="1" i="1" spc="-100" baseline="0">
              <a:solidFill>
                <a:srgbClr val="00B0F0"/>
              </a:solidFill>
            </a:rPr>
            <a:t>- Partnerships/Collaborations</a:t>
          </a:r>
        </a:p>
        <a:p>
          <a:pPr>
            <a:lnSpc>
              <a:spcPct val="70000"/>
            </a:lnSpc>
          </a:pPr>
          <a:r>
            <a:rPr lang="en-US" sz="1600" b="1" i="1" spc="-100" baseline="0">
              <a:solidFill>
                <a:srgbClr val="00B0F0"/>
              </a:solidFill>
            </a:rPr>
            <a:t>- Project Readiness</a:t>
          </a:r>
        </a:p>
        <a:p>
          <a:pPr>
            <a:lnSpc>
              <a:spcPct val="70000"/>
            </a:lnSpc>
          </a:pPr>
          <a:r>
            <a:rPr lang="en-US" sz="1600" b="1" i="1" spc="-100" baseline="0">
              <a:solidFill>
                <a:srgbClr val="00B0F0"/>
              </a:solidFill>
            </a:rPr>
            <a:t>- Safety</a:t>
          </a:r>
        </a:p>
        <a:p>
          <a:pPr>
            <a:lnSpc>
              <a:spcPct val="70000"/>
            </a:lnSpc>
          </a:pPr>
          <a:r>
            <a:rPr lang="en-US" sz="1600" b="1" i="1" spc="-100" baseline="0">
              <a:solidFill>
                <a:srgbClr val="00B0F0"/>
              </a:solidFill>
            </a:rPr>
            <a:t>- Social Equity</a:t>
          </a:r>
        </a:p>
      </xdr:txBody>
    </xdr:sp>
    <xdr:clientData/>
  </xdr:twoCellAnchor>
  <xdr:twoCellAnchor>
    <xdr:from>
      <xdr:col>1</xdr:col>
      <xdr:colOff>247650</xdr:colOff>
      <xdr:row>38</xdr:row>
      <xdr:rowOff>164305</xdr:rowOff>
    </xdr:from>
    <xdr:to>
      <xdr:col>19</xdr:col>
      <xdr:colOff>478630</xdr:colOff>
      <xdr:row>57</xdr:row>
      <xdr:rowOff>97630</xdr:rowOff>
    </xdr:to>
    <xdr:graphicFrame macro="">
      <xdr:nvGraphicFramePr>
        <xdr:cNvPr id="44" name="Diagram 43">
          <a:extLst>
            <a:ext uri="{FF2B5EF4-FFF2-40B4-BE49-F238E27FC236}">
              <a16:creationId xmlns:a16="http://schemas.microsoft.com/office/drawing/2014/main" id="{288B8417-D3BB-4463-A7A5-40BD212D4D18}"/>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7" r:lo="rId18" r:qs="rId19" r:cs="rId20"/>
        </a:graphicData>
      </a:graphic>
    </xdr:graphicFrame>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45" name="Diagram 44">
          <a:extLst>
            <a:ext uri="{FF2B5EF4-FFF2-40B4-BE49-F238E27FC236}">
              <a16:creationId xmlns:a16="http://schemas.microsoft.com/office/drawing/2014/main" id="{9562203A-390C-40AA-8E2A-249365FD7AB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2" r:lo="rId23" r:qs="rId24" r:cs="rId25"/>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46" name="Diagram 45">
          <a:extLst>
            <a:ext uri="{FF2B5EF4-FFF2-40B4-BE49-F238E27FC236}">
              <a16:creationId xmlns:a16="http://schemas.microsoft.com/office/drawing/2014/main" id="{C008BEB4-A0A4-4F3D-A9FA-F38A601C3DB4}"/>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7" r:lo="rId28" r:qs="rId29" r:cs="rId30"/>
        </a:graphicData>
      </a:graphic>
    </xdr:graphicFrame>
    <xdr:clientData/>
  </xdr:twoCellAnchor>
  <xdr:twoCellAnchor>
    <xdr:from>
      <xdr:col>0</xdr:col>
      <xdr:colOff>214630</xdr:colOff>
      <xdr:row>67</xdr:row>
      <xdr:rowOff>10584</xdr:rowOff>
    </xdr:from>
    <xdr:to>
      <xdr:col>2</xdr:col>
      <xdr:colOff>322157</xdr:colOff>
      <xdr:row>72</xdr:row>
      <xdr:rowOff>173143</xdr:rowOff>
    </xdr:to>
    <xdr:sp macro="" textlink="">
      <xdr:nvSpPr>
        <xdr:cNvPr id="47" name="Oval 46">
          <a:extLst>
            <a:ext uri="{FF2B5EF4-FFF2-40B4-BE49-F238E27FC236}">
              <a16:creationId xmlns:a16="http://schemas.microsoft.com/office/drawing/2014/main" id="{4BE481E8-36F4-4A3F-9F17-9A21B01BA409}"/>
            </a:ext>
          </a:extLst>
        </xdr:cNvPr>
        <xdr:cNvSpPr/>
      </xdr:nvSpPr>
      <xdr:spPr>
        <a:xfrm>
          <a:off x="210820" y="12804564"/>
          <a:ext cx="1124797" cy="1109344"/>
        </a:xfrm>
        <a:prstGeom prst="ellipse">
          <a:avLst/>
        </a:prstGeom>
        <a:solidFill>
          <a:schemeClr val="accent4"/>
        </a:solidFill>
        <a:ln>
          <a:solidFill>
            <a:schemeClr val="bg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100" b="1"/>
            <a:t>Air Quality</a:t>
          </a:r>
        </a:p>
      </xdr:txBody>
    </xdr:sp>
    <xdr:clientData/>
  </xdr:twoCellAnchor>
  <xdr:twoCellAnchor>
    <xdr:from>
      <xdr:col>0</xdr:col>
      <xdr:colOff>190500</xdr:colOff>
      <xdr:row>72</xdr:row>
      <xdr:rowOff>105833</xdr:rowOff>
    </xdr:from>
    <xdr:to>
      <xdr:col>3</xdr:col>
      <xdr:colOff>201084</xdr:colOff>
      <xdr:row>78</xdr:row>
      <xdr:rowOff>68368</xdr:rowOff>
    </xdr:to>
    <xdr:sp macro="" textlink="">
      <xdr:nvSpPr>
        <xdr:cNvPr id="48" name="Oval 47">
          <a:extLst>
            <a:ext uri="{FF2B5EF4-FFF2-40B4-BE49-F238E27FC236}">
              <a16:creationId xmlns:a16="http://schemas.microsoft.com/office/drawing/2014/main" id="{3C5F1836-81B8-499E-BF9E-1458ACD3DCF8}"/>
            </a:ext>
          </a:extLst>
        </xdr:cNvPr>
        <xdr:cNvSpPr/>
      </xdr:nvSpPr>
      <xdr:spPr>
        <a:xfrm>
          <a:off x="190500" y="13848503"/>
          <a:ext cx="1526964" cy="1105535"/>
        </a:xfrm>
        <a:prstGeom prst="ellipse">
          <a:avLst/>
        </a:prstGeom>
        <a:solidFill>
          <a:schemeClr val="accent4"/>
        </a:solidFill>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Roadway Modifications</a:t>
          </a:r>
        </a:p>
      </xdr:txBody>
    </xdr:sp>
    <xdr:clientData/>
  </xdr:twoCellAnchor>
  <xdr:twoCellAnchor>
    <xdr:from>
      <xdr:col>2</xdr:col>
      <xdr:colOff>183728</xdr:colOff>
      <xdr:row>67</xdr:row>
      <xdr:rowOff>24976</xdr:rowOff>
    </xdr:from>
    <xdr:to>
      <xdr:col>4</xdr:col>
      <xdr:colOff>383753</xdr:colOff>
      <xdr:row>73</xdr:row>
      <xdr:rowOff>0</xdr:rowOff>
    </xdr:to>
    <xdr:sp macro="" textlink="">
      <xdr:nvSpPr>
        <xdr:cNvPr id="49" name="Oval 48">
          <a:extLst>
            <a:ext uri="{FF2B5EF4-FFF2-40B4-BE49-F238E27FC236}">
              <a16:creationId xmlns:a16="http://schemas.microsoft.com/office/drawing/2014/main" id="{EB276E6D-7902-4521-AD5F-EFAB603C69E2}"/>
            </a:ext>
          </a:extLst>
        </xdr:cNvPr>
        <xdr:cNvSpPr/>
      </xdr:nvSpPr>
      <xdr:spPr>
        <a:xfrm>
          <a:off x="1191473" y="12813241"/>
          <a:ext cx="1211580" cy="1121834"/>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Complete Streets</a:t>
          </a:r>
        </a:p>
      </xdr:txBody>
    </xdr:sp>
    <xdr:clientData/>
  </xdr:twoCellAnchor>
  <xdr:twoCellAnchor>
    <xdr:from>
      <xdr:col>2</xdr:col>
      <xdr:colOff>431165</xdr:colOff>
      <xdr:row>72</xdr:row>
      <xdr:rowOff>51010</xdr:rowOff>
    </xdr:from>
    <xdr:to>
      <xdr:col>5</xdr:col>
      <xdr:colOff>402167</xdr:colOff>
      <xdr:row>78</xdr:row>
      <xdr:rowOff>48047</xdr:rowOff>
    </xdr:to>
    <xdr:sp macro="" textlink="">
      <xdr:nvSpPr>
        <xdr:cNvPr id="50" name="Oval 49">
          <a:extLst>
            <a:ext uri="{FF2B5EF4-FFF2-40B4-BE49-F238E27FC236}">
              <a16:creationId xmlns:a16="http://schemas.microsoft.com/office/drawing/2014/main" id="{7F91ED0B-D5A4-49F1-975F-DDA5C1985A8C}"/>
            </a:ext>
          </a:extLst>
        </xdr:cNvPr>
        <xdr:cNvSpPr/>
      </xdr:nvSpPr>
      <xdr:spPr>
        <a:xfrm>
          <a:off x="1444625" y="13799395"/>
          <a:ext cx="1477857" cy="113813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Asset Management</a:t>
          </a:r>
        </a:p>
      </xdr:txBody>
    </xdr:sp>
    <xdr:clientData/>
  </xdr:twoCellAnchor>
  <xdr:twoCellAnchor>
    <xdr:from>
      <xdr:col>4</xdr:col>
      <xdr:colOff>75987</xdr:colOff>
      <xdr:row>67</xdr:row>
      <xdr:rowOff>17143</xdr:rowOff>
    </xdr:from>
    <xdr:to>
      <xdr:col>7</xdr:col>
      <xdr:colOff>95250</xdr:colOff>
      <xdr:row>72</xdr:row>
      <xdr:rowOff>153880</xdr:rowOff>
    </xdr:to>
    <xdr:sp macro="" textlink="">
      <xdr:nvSpPr>
        <xdr:cNvPr id="51" name="Oval 50">
          <a:extLst>
            <a:ext uri="{FF2B5EF4-FFF2-40B4-BE49-F238E27FC236}">
              <a16:creationId xmlns:a16="http://schemas.microsoft.com/office/drawing/2014/main" id="{F8DFB7EC-5D57-461D-B051-A90EE56E267A}"/>
            </a:ext>
          </a:extLst>
        </xdr:cNvPr>
        <xdr:cNvSpPr/>
      </xdr:nvSpPr>
      <xdr:spPr>
        <a:xfrm>
          <a:off x="2095287" y="12813028"/>
          <a:ext cx="1472778" cy="108542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Environment</a:t>
          </a:r>
        </a:p>
      </xdr:txBody>
    </xdr:sp>
    <xdr:clientData/>
  </xdr:twoCellAnchor>
  <xdr:twoCellAnchor>
    <xdr:from>
      <xdr:col>6</xdr:col>
      <xdr:colOff>412750</xdr:colOff>
      <xdr:row>67</xdr:row>
      <xdr:rowOff>20319</xdr:rowOff>
    </xdr:from>
    <xdr:to>
      <xdr:col>9</xdr:col>
      <xdr:colOff>217381</xdr:colOff>
      <xdr:row>73</xdr:row>
      <xdr:rowOff>33655</xdr:rowOff>
    </xdr:to>
    <xdr:sp macro="" textlink="">
      <xdr:nvSpPr>
        <xdr:cNvPr id="52" name="Oval 51">
          <a:extLst>
            <a:ext uri="{FF2B5EF4-FFF2-40B4-BE49-F238E27FC236}">
              <a16:creationId xmlns:a16="http://schemas.microsoft.com/office/drawing/2014/main" id="{26868270-AC7D-4B73-AEF7-752F1AF8E579}"/>
            </a:ext>
          </a:extLst>
        </xdr:cNvPr>
        <xdr:cNvSpPr/>
      </xdr:nvSpPr>
      <xdr:spPr>
        <a:xfrm>
          <a:off x="3411220" y="12808584"/>
          <a:ext cx="1233381" cy="1158241"/>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Multi-Use Trails</a:t>
          </a:r>
        </a:p>
      </xdr:txBody>
    </xdr:sp>
    <xdr:clientData/>
  </xdr:twoCellAnchor>
  <xdr:twoCellAnchor>
    <xdr:from>
      <xdr:col>5</xdr:col>
      <xdr:colOff>86571</xdr:colOff>
      <xdr:row>72</xdr:row>
      <xdr:rowOff>60537</xdr:rowOff>
    </xdr:from>
    <xdr:to>
      <xdr:col>8</xdr:col>
      <xdr:colOff>52917</xdr:colOff>
      <xdr:row>78</xdr:row>
      <xdr:rowOff>51012</xdr:rowOff>
    </xdr:to>
    <xdr:sp macro="" textlink="">
      <xdr:nvSpPr>
        <xdr:cNvPr id="53" name="Oval 52">
          <a:extLst>
            <a:ext uri="{FF2B5EF4-FFF2-40B4-BE49-F238E27FC236}">
              <a16:creationId xmlns:a16="http://schemas.microsoft.com/office/drawing/2014/main" id="{59F26E8E-3B8F-4884-8229-B60D408A8C01}"/>
            </a:ext>
          </a:extLst>
        </xdr:cNvPr>
        <xdr:cNvSpPr/>
      </xdr:nvSpPr>
      <xdr:spPr>
        <a:xfrm>
          <a:off x="2612601" y="13801302"/>
          <a:ext cx="1397001" cy="1141095"/>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Customer Service/ Security</a:t>
          </a:r>
        </a:p>
      </xdr:txBody>
    </xdr:sp>
    <xdr:clientData/>
  </xdr:twoCellAnchor>
  <xdr:twoCellAnchor>
    <xdr:from>
      <xdr:col>7</xdr:col>
      <xdr:colOff>340572</xdr:colOff>
      <xdr:row>72</xdr:row>
      <xdr:rowOff>91440</xdr:rowOff>
    </xdr:from>
    <xdr:to>
      <xdr:col>10</xdr:col>
      <xdr:colOff>179917</xdr:colOff>
      <xdr:row>78</xdr:row>
      <xdr:rowOff>77047</xdr:rowOff>
    </xdr:to>
    <xdr:sp macro="" textlink="">
      <xdr:nvSpPr>
        <xdr:cNvPr id="54" name="Oval 53">
          <a:extLst>
            <a:ext uri="{FF2B5EF4-FFF2-40B4-BE49-F238E27FC236}">
              <a16:creationId xmlns:a16="http://schemas.microsoft.com/office/drawing/2014/main" id="{363C599E-392C-492F-9E7F-01035143BB05}"/>
            </a:ext>
          </a:extLst>
        </xdr:cNvPr>
        <xdr:cNvSpPr/>
      </xdr:nvSpPr>
      <xdr:spPr>
        <a:xfrm>
          <a:off x="3817197" y="13839825"/>
          <a:ext cx="1266190"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Expansion</a:t>
          </a:r>
        </a:p>
      </xdr:txBody>
    </xdr:sp>
    <xdr:clientData/>
  </xdr:twoCellAnchor>
  <xdr:twoCellAnchor>
    <xdr:from>
      <xdr:col>9</xdr:col>
      <xdr:colOff>1</xdr:colOff>
      <xdr:row>67</xdr:row>
      <xdr:rowOff>8678</xdr:rowOff>
    </xdr:from>
    <xdr:to>
      <xdr:col>11</xdr:col>
      <xdr:colOff>328083</xdr:colOff>
      <xdr:row>72</xdr:row>
      <xdr:rowOff>186690</xdr:rowOff>
    </xdr:to>
    <xdr:sp macro="" textlink="">
      <xdr:nvSpPr>
        <xdr:cNvPr id="55" name="Oval 54">
          <a:extLst>
            <a:ext uri="{FF2B5EF4-FFF2-40B4-BE49-F238E27FC236}">
              <a16:creationId xmlns:a16="http://schemas.microsoft.com/office/drawing/2014/main" id="{8A49C3C8-DF33-4660-BF4F-5D3F6CA36EF8}"/>
            </a:ext>
          </a:extLst>
        </xdr:cNvPr>
        <xdr:cNvSpPr/>
      </xdr:nvSpPr>
      <xdr:spPr>
        <a:xfrm>
          <a:off x="4429126" y="12802658"/>
          <a:ext cx="1276772"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New Roadways</a:t>
          </a:r>
        </a:p>
      </xdr:txBody>
    </xdr:sp>
    <xdr:clientData/>
  </xdr:twoCellAnchor>
  <xdr:twoCellAnchor>
    <xdr:from>
      <xdr:col>9</xdr:col>
      <xdr:colOff>446406</xdr:colOff>
      <xdr:row>72</xdr:row>
      <xdr:rowOff>77048</xdr:rowOff>
    </xdr:from>
    <xdr:to>
      <xdr:col>12</xdr:col>
      <xdr:colOff>329989</xdr:colOff>
      <xdr:row>78</xdr:row>
      <xdr:rowOff>64560</xdr:rowOff>
    </xdr:to>
    <xdr:sp macro="" textlink="">
      <xdr:nvSpPr>
        <xdr:cNvPr id="56" name="Oval 55">
          <a:extLst>
            <a:ext uri="{FF2B5EF4-FFF2-40B4-BE49-F238E27FC236}">
              <a16:creationId xmlns:a16="http://schemas.microsoft.com/office/drawing/2014/main" id="{9D84FFCD-BFD1-4330-AA52-B1BD8168110E}"/>
            </a:ext>
          </a:extLst>
        </xdr:cNvPr>
        <xdr:cNvSpPr/>
      </xdr:nvSpPr>
      <xdr:spPr>
        <a:xfrm>
          <a:off x="4873626" y="13821623"/>
          <a:ext cx="1310428" cy="112670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Operating Assistance</a:t>
          </a:r>
        </a:p>
      </xdr:txBody>
    </xdr:sp>
    <xdr:clientData/>
  </xdr:twoCellAnchor>
  <xdr:twoCellAnchor>
    <xdr:from>
      <xdr:col>11</xdr:col>
      <xdr:colOff>90382</xdr:colOff>
      <xdr:row>67</xdr:row>
      <xdr:rowOff>44238</xdr:rowOff>
    </xdr:from>
    <xdr:to>
      <xdr:col>13</xdr:col>
      <xdr:colOff>285751</xdr:colOff>
      <xdr:row>73</xdr:row>
      <xdr:rowOff>29845</xdr:rowOff>
    </xdr:to>
    <xdr:sp macro="" textlink="">
      <xdr:nvSpPr>
        <xdr:cNvPr id="57" name="Oval 56">
          <a:extLst>
            <a:ext uri="{FF2B5EF4-FFF2-40B4-BE49-F238E27FC236}">
              <a16:creationId xmlns:a16="http://schemas.microsoft.com/office/drawing/2014/main" id="{F7A3BA98-D206-4704-8291-FF85DB40A19D}"/>
            </a:ext>
          </a:extLst>
        </xdr:cNvPr>
        <xdr:cNvSpPr/>
      </xdr:nvSpPr>
      <xdr:spPr>
        <a:xfrm>
          <a:off x="5475817" y="12838218"/>
          <a:ext cx="1140249"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Planning </a:t>
          </a:r>
        </a:p>
      </xdr:txBody>
    </xdr:sp>
    <xdr:clientData/>
  </xdr:twoCellAnchor>
  <xdr:twoCellAnchor>
    <xdr:from>
      <xdr:col>12</xdr:col>
      <xdr:colOff>113452</xdr:colOff>
      <xdr:row>72</xdr:row>
      <xdr:rowOff>77048</xdr:rowOff>
    </xdr:from>
    <xdr:to>
      <xdr:col>15</xdr:col>
      <xdr:colOff>207857</xdr:colOff>
      <xdr:row>78</xdr:row>
      <xdr:rowOff>75990</xdr:rowOff>
    </xdr:to>
    <xdr:sp macro="" textlink="">
      <xdr:nvSpPr>
        <xdr:cNvPr id="58" name="Oval 57">
          <a:extLst>
            <a:ext uri="{FF2B5EF4-FFF2-40B4-BE49-F238E27FC236}">
              <a16:creationId xmlns:a16="http://schemas.microsoft.com/office/drawing/2014/main" id="{3004BE5F-586D-4116-9713-0E50DE9F26E8}"/>
            </a:ext>
          </a:extLst>
        </xdr:cNvPr>
        <xdr:cNvSpPr/>
      </xdr:nvSpPr>
      <xdr:spPr>
        <a:xfrm>
          <a:off x="5971327" y="13821623"/>
          <a:ext cx="1526965" cy="114194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Oriented</a:t>
          </a:r>
          <a:r>
            <a:rPr lang="en-US" sz="1100" b="1" baseline="0"/>
            <a:t> Development</a:t>
          </a:r>
          <a:endParaRPr lang="en-US" sz="1100" b="1"/>
        </a:p>
      </xdr:txBody>
    </xdr:sp>
    <xdr:clientData/>
  </xdr:twoCellAnchor>
  <xdr:twoCellAnchor>
    <xdr:from>
      <xdr:col>13</xdr:col>
      <xdr:colOff>73025</xdr:colOff>
      <xdr:row>67</xdr:row>
      <xdr:rowOff>31749</xdr:rowOff>
    </xdr:from>
    <xdr:to>
      <xdr:col>15</xdr:col>
      <xdr:colOff>294429</xdr:colOff>
      <xdr:row>73</xdr:row>
      <xdr:rowOff>9736</xdr:rowOff>
    </xdr:to>
    <xdr:sp macro="" textlink="">
      <xdr:nvSpPr>
        <xdr:cNvPr id="59" name="Oval 58">
          <a:extLst>
            <a:ext uri="{FF2B5EF4-FFF2-40B4-BE49-F238E27FC236}">
              <a16:creationId xmlns:a16="http://schemas.microsoft.com/office/drawing/2014/main" id="{3B699FA2-8C74-49A1-A982-DC0FA77DD62F}"/>
            </a:ext>
          </a:extLst>
        </xdr:cNvPr>
        <xdr:cNvSpPr/>
      </xdr:nvSpPr>
      <xdr:spPr>
        <a:xfrm>
          <a:off x="6407150" y="12821919"/>
          <a:ext cx="1171999"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Quality of Place</a:t>
          </a:r>
        </a:p>
      </xdr:txBody>
    </xdr:sp>
    <xdr:clientData/>
  </xdr:twoCellAnchor>
  <xdr:twoCellAnchor editAs="oneCell">
    <xdr:from>
      <xdr:col>6</xdr:col>
      <xdr:colOff>56728</xdr:colOff>
      <xdr:row>0</xdr:row>
      <xdr:rowOff>178012</xdr:rowOff>
    </xdr:from>
    <xdr:to>
      <xdr:col>26</xdr:col>
      <xdr:colOff>16300</xdr:colOff>
      <xdr:row>25</xdr:row>
      <xdr:rowOff>1486</xdr:rowOff>
    </xdr:to>
    <xdr:pic>
      <xdr:nvPicPr>
        <xdr:cNvPr id="60" name="Picture 59">
          <a:extLst>
            <a:ext uri="{FF2B5EF4-FFF2-40B4-BE49-F238E27FC236}">
              <a16:creationId xmlns:a16="http://schemas.microsoft.com/office/drawing/2014/main" id="{28D53825-51F1-44FF-B44E-86DCCADAF05D}"/>
            </a:ext>
          </a:extLst>
        </xdr:cNvPr>
        <xdr:cNvPicPr>
          <a:picLocks noChangeAspect="1"/>
        </xdr:cNvPicPr>
      </xdr:nvPicPr>
      <xdr:blipFill>
        <a:blip xmlns:r="http://schemas.openxmlformats.org/officeDocument/2006/relationships" r:embed="rId32"/>
        <a:stretch>
          <a:fillRect/>
        </a:stretch>
      </xdr:blipFill>
      <xdr:spPr>
        <a:xfrm>
          <a:off x="3060913" y="174202"/>
          <a:ext cx="9585537" cy="4589784"/>
        </a:xfrm>
        <a:prstGeom prst="rect">
          <a:avLst/>
        </a:prstGeom>
        <a:ln>
          <a:noFill/>
        </a:ln>
        <a:effectLst>
          <a:softEdge rad="112500"/>
        </a:effectLst>
      </xdr:spPr>
    </xdr:pic>
    <xdr:clientData/>
  </xdr:twoCellAnchor>
  <xdr:twoCellAnchor>
    <xdr:from>
      <xdr:col>17</xdr:col>
      <xdr:colOff>325626</xdr:colOff>
      <xdr:row>73</xdr:row>
      <xdr:rowOff>66558</xdr:rowOff>
    </xdr:from>
    <xdr:to>
      <xdr:col>45</xdr:col>
      <xdr:colOff>715327</xdr:colOff>
      <xdr:row>87</xdr:row>
      <xdr:rowOff>169360</xdr:rowOff>
    </xdr:to>
    <xdr:grpSp>
      <xdr:nvGrpSpPr>
        <xdr:cNvPr id="2" name="Group 1">
          <a:extLst>
            <a:ext uri="{FF2B5EF4-FFF2-40B4-BE49-F238E27FC236}">
              <a16:creationId xmlns:a16="http://schemas.microsoft.com/office/drawing/2014/main" id="{0D075EB2-83C3-4D2E-99BC-E2651D4225DD}"/>
            </a:ext>
          </a:extLst>
        </xdr:cNvPr>
        <xdr:cNvGrpSpPr/>
      </xdr:nvGrpSpPr>
      <xdr:grpSpPr>
        <a:xfrm>
          <a:off x="8560941" y="13999728"/>
          <a:ext cx="21794281" cy="2918392"/>
          <a:chOff x="676275" y="16478250"/>
          <a:chExt cx="28599224" cy="4548980"/>
        </a:xfrm>
      </xdr:grpSpPr>
      <xdr:graphicFrame macro="">
        <xdr:nvGraphicFramePr>
          <xdr:cNvPr id="3" name="Diagram 2">
            <a:extLst>
              <a:ext uri="{FF2B5EF4-FFF2-40B4-BE49-F238E27FC236}">
                <a16:creationId xmlns:a16="http://schemas.microsoft.com/office/drawing/2014/main" id="{2A513A3D-6544-69BD-F6B6-E6B1A0E0884C}"/>
              </a:ext>
            </a:extLst>
          </xdr:cNvPr>
          <xdr:cNvGraphicFramePr/>
        </xdr:nvGraphicFramePr>
        <xdr:xfrm>
          <a:off x="16540390" y="18438921"/>
          <a:ext cx="12735109" cy="2588309"/>
        </xdr:xfrm>
        <a:graphic>
          <a:graphicData uri="http://schemas.openxmlformats.org/drawingml/2006/diagram">
            <dgm:relIds xmlns:dgm="http://schemas.openxmlformats.org/drawingml/2006/diagram" xmlns:r="http://schemas.openxmlformats.org/officeDocument/2006/relationships" r:dm="rId33" r:lo="rId34" r:qs="rId35" r:cs="rId36"/>
          </a:graphicData>
        </a:graphic>
      </xdr:graphicFrame>
      <xdr:sp macro="" textlink="">
        <xdr:nvSpPr>
          <xdr:cNvPr id="4" name="TextBox 3">
            <a:extLst>
              <a:ext uri="{FF2B5EF4-FFF2-40B4-BE49-F238E27FC236}">
                <a16:creationId xmlns:a16="http://schemas.microsoft.com/office/drawing/2014/main" id="{572C0EFE-54E9-D50E-F92B-532FDC446C3B}"/>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5" name="TextBox 4">
            <a:extLst>
              <a:ext uri="{FF2B5EF4-FFF2-40B4-BE49-F238E27FC236}">
                <a16:creationId xmlns:a16="http://schemas.microsoft.com/office/drawing/2014/main" id="{8BF4B96F-09AA-E4EB-F8A8-0BAF4F27CC22}"/>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6" name="TextBox 5">
            <a:extLst>
              <a:ext uri="{FF2B5EF4-FFF2-40B4-BE49-F238E27FC236}">
                <a16:creationId xmlns:a16="http://schemas.microsoft.com/office/drawing/2014/main" id="{F15EC5BB-FAF8-EB32-D1AA-A4D367E4DDEB}"/>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7" name="TextBox 6">
            <a:extLst>
              <a:ext uri="{FF2B5EF4-FFF2-40B4-BE49-F238E27FC236}">
                <a16:creationId xmlns:a16="http://schemas.microsoft.com/office/drawing/2014/main" id="{055E3E23-BBB1-7AFE-F3C8-41BFD97A9327}"/>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8" name="TextBox 7">
            <a:extLst>
              <a:ext uri="{FF2B5EF4-FFF2-40B4-BE49-F238E27FC236}">
                <a16:creationId xmlns:a16="http://schemas.microsoft.com/office/drawing/2014/main" id="{708DAF3F-7DDE-EC43-0D4D-A19DBAE6431D}"/>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9" name="Arrow: Chevron 8">
          <a:extLst>
            <a:ext uri="{FF2B5EF4-FFF2-40B4-BE49-F238E27FC236}">
              <a16:creationId xmlns:a16="http://schemas.microsoft.com/office/drawing/2014/main" id="{AF06F8DD-37AF-4B64-88DA-32043D14C359}"/>
            </a:ext>
          </a:extLst>
        </xdr:cNvPr>
        <xdr:cNvSpPr/>
      </xdr:nvSpPr>
      <xdr:spPr>
        <a:xfrm rot="5400000">
          <a:off x="4953475" y="12247337"/>
          <a:ext cx="423864"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13" name="Diagram 12">
          <a:extLst>
            <a:ext uri="{FF2B5EF4-FFF2-40B4-BE49-F238E27FC236}">
              <a16:creationId xmlns:a16="http://schemas.microsoft.com/office/drawing/2014/main" id="{DDFE7EFF-DF6D-4A4E-86E5-CC8FA5E79FAD}"/>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8" r:lo="rId39" r:qs="rId40" r:cs="rId41"/>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14" name="Diagram 13">
          <a:extLst>
            <a:ext uri="{FF2B5EF4-FFF2-40B4-BE49-F238E27FC236}">
              <a16:creationId xmlns:a16="http://schemas.microsoft.com/office/drawing/2014/main" id="{A38406D8-E801-43E2-BE32-67BD588588FA}"/>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43" r:lo="rId44" r:qs="rId45" r:cs="rId46"/>
        </a:graphicData>
      </a:graphic>
    </xdr:graphicFrame>
    <xdr:clientData/>
  </xdr:twoCellAnchor>
  <xdr:twoCellAnchor>
    <xdr:from>
      <xdr:col>17</xdr:col>
      <xdr:colOff>324218</xdr:colOff>
      <xdr:row>73</xdr:row>
      <xdr:rowOff>133215</xdr:rowOff>
    </xdr:from>
    <xdr:to>
      <xdr:col>28</xdr:col>
      <xdr:colOff>362966</xdr:colOff>
      <xdr:row>81</xdr:row>
      <xdr:rowOff>55517</xdr:rowOff>
    </xdr:to>
    <xdr:grpSp>
      <xdr:nvGrpSpPr>
        <xdr:cNvPr id="15" name="Group 14">
          <a:extLst>
            <a:ext uri="{FF2B5EF4-FFF2-40B4-BE49-F238E27FC236}">
              <a16:creationId xmlns:a16="http://schemas.microsoft.com/office/drawing/2014/main" id="{E26B8651-0821-4C0F-8AC8-0F966D181C0B}"/>
            </a:ext>
          </a:extLst>
        </xdr:cNvPr>
        <xdr:cNvGrpSpPr/>
      </xdr:nvGrpSpPr>
      <xdr:grpSpPr>
        <a:xfrm>
          <a:off x="8559533" y="14072100"/>
          <a:ext cx="6220473" cy="1551077"/>
          <a:chOff x="676275" y="16478250"/>
          <a:chExt cx="8048790" cy="2365019"/>
        </a:xfrm>
      </xdr:grpSpPr>
      <xdr:sp macro="" textlink="">
        <xdr:nvSpPr>
          <xdr:cNvPr id="16" name="TextBox 15">
            <a:extLst>
              <a:ext uri="{FF2B5EF4-FFF2-40B4-BE49-F238E27FC236}">
                <a16:creationId xmlns:a16="http://schemas.microsoft.com/office/drawing/2014/main" id="{632B8A01-9447-AD23-47D9-9C8E1BED975F}"/>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17" name="TextBox 16">
            <a:extLst>
              <a:ext uri="{FF2B5EF4-FFF2-40B4-BE49-F238E27FC236}">
                <a16:creationId xmlns:a16="http://schemas.microsoft.com/office/drawing/2014/main" id="{BECE9392-3793-38FB-7A00-1909381B6C91}"/>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18" name="TextBox 17">
            <a:extLst>
              <a:ext uri="{FF2B5EF4-FFF2-40B4-BE49-F238E27FC236}">
                <a16:creationId xmlns:a16="http://schemas.microsoft.com/office/drawing/2014/main" id="{6154A6F3-BDA3-C685-A9E6-4CBEB6FDD64D}"/>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19" name="TextBox 18">
            <a:extLst>
              <a:ext uri="{FF2B5EF4-FFF2-40B4-BE49-F238E27FC236}">
                <a16:creationId xmlns:a16="http://schemas.microsoft.com/office/drawing/2014/main" id="{71289F75-E003-9FB7-7FC8-2DC68960CF77}"/>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20" name="TextBox 19">
            <a:extLst>
              <a:ext uri="{FF2B5EF4-FFF2-40B4-BE49-F238E27FC236}">
                <a16:creationId xmlns:a16="http://schemas.microsoft.com/office/drawing/2014/main" id="{09DE554E-619D-F4F8-FB60-A5109CE2B107}"/>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23" name="Arrow: Chevron 22">
          <a:extLst>
            <a:ext uri="{FF2B5EF4-FFF2-40B4-BE49-F238E27FC236}">
              <a16:creationId xmlns:a16="http://schemas.microsoft.com/office/drawing/2014/main" id="{314EA792-CC15-40BD-BA02-2F157C625D7F}"/>
            </a:ext>
          </a:extLst>
        </xdr:cNvPr>
        <xdr:cNvSpPr/>
      </xdr:nvSpPr>
      <xdr:spPr>
        <a:xfrm rot="5400000">
          <a:off x="4953475" y="12247337"/>
          <a:ext cx="423864"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32173</xdr:colOff>
      <xdr:row>65</xdr:row>
      <xdr:rowOff>76603</xdr:rowOff>
    </xdr:from>
    <xdr:to>
      <xdr:col>26</xdr:col>
      <xdr:colOff>16933</xdr:colOff>
      <xdr:row>65</xdr:row>
      <xdr:rowOff>88900</xdr:rowOff>
    </xdr:to>
    <xdr:cxnSp macro="">
      <xdr:nvCxnSpPr>
        <xdr:cNvPr id="24" name="Straight Connector 23">
          <a:extLst>
            <a:ext uri="{FF2B5EF4-FFF2-40B4-BE49-F238E27FC236}">
              <a16:creationId xmlns:a16="http://schemas.microsoft.com/office/drawing/2014/main" id="{B0D897F6-C8A0-47B9-B25A-29F0F637C895}"/>
            </a:ext>
          </a:extLst>
        </xdr:cNvPr>
        <xdr:cNvCxnSpPr/>
      </xdr:nvCxnSpPr>
      <xdr:spPr>
        <a:xfrm>
          <a:off x="32173" y="12489583"/>
          <a:ext cx="12527280" cy="12297"/>
        </a:xfrm>
        <a:prstGeom prst="line">
          <a:avLst/>
        </a:prstGeom>
        <a:ln>
          <a:solidFill>
            <a:srgbClr val="00B0F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175789</xdr:colOff>
      <xdr:row>73</xdr:row>
      <xdr:rowOff>21045</xdr:rowOff>
    </xdr:from>
    <xdr:to>
      <xdr:col>20</xdr:col>
      <xdr:colOff>110068</xdr:colOff>
      <xdr:row>75</xdr:row>
      <xdr:rowOff>64860</xdr:rowOff>
    </xdr:to>
    <xdr:sp macro="" textlink="">
      <xdr:nvSpPr>
        <xdr:cNvPr id="27" name="Arrow: Chevron 26">
          <a:extLst>
            <a:ext uri="{FF2B5EF4-FFF2-40B4-BE49-F238E27FC236}">
              <a16:creationId xmlns:a16="http://schemas.microsoft.com/office/drawing/2014/main" id="{B4953D67-618E-4605-AC44-F1618C16EBC3}"/>
            </a:ext>
          </a:extLst>
        </xdr:cNvPr>
        <xdr:cNvSpPr/>
      </xdr:nvSpPr>
      <xdr:spPr>
        <a:xfrm>
          <a:off x="9304549" y="13958025"/>
          <a:ext cx="406719" cy="424815"/>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247650</xdr:colOff>
      <xdr:row>38</xdr:row>
      <xdr:rowOff>164305</xdr:rowOff>
    </xdr:from>
    <xdr:to>
      <xdr:col>19</xdr:col>
      <xdr:colOff>478630</xdr:colOff>
      <xdr:row>57</xdr:row>
      <xdr:rowOff>97630</xdr:rowOff>
    </xdr:to>
    <xdr:graphicFrame macro="">
      <xdr:nvGraphicFramePr>
        <xdr:cNvPr id="39" name="Diagram 38">
          <a:extLst>
            <a:ext uri="{FF2B5EF4-FFF2-40B4-BE49-F238E27FC236}">
              <a16:creationId xmlns:a16="http://schemas.microsoft.com/office/drawing/2014/main" id="{D08FB99B-DC27-439F-B0AD-6A3CC59EF69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48" r:lo="rId49" r:qs="rId50" r:cs="rId51"/>
        </a:graphicData>
      </a:graphic>
    </xdr:graphicFrame>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41" name="Diagram 40">
          <a:extLst>
            <a:ext uri="{FF2B5EF4-FFF2-40B4-BE49-F238E27FC236}">
              <a16:creationId xmlns:a16="http://schemas.microsoft.com/office/drawing/2014/main" id="{DFE2DFD1-F17B-4C16-B234-EA3780CC789F}"/>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53" r:lo="rId54" r:qs="rId55" r:cs="rId56"/>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61" name="Diagram 60">
          <a:extLst>
            <a:ext uri="{FF2B5EF4-FFF2-40B4-BE49-F238E27FC236}">
              <a16:creationId xmlns:a16="http://schemas.microsoft.com/office/drawing/2014/main" id="{13F05425-2E98-436E-AE7C-D45EFA06782C}"/>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58" r:lo="rId59" r:qs="rId60" r:cs="rId61"/>
        </a:graphicData>
      </a:graphic>
    </xdr:graphicFrame>
    <xdr:clientData/>
  </xdr:twoCellAnchor>
  <xdr:twoCellAnchor>
    <xdr:from>
      <xdr:col>0</xdr:col>
      <xdr:colOff>214630</xdr:colOff>
      <xdr:row>67</xdr:row>
      <xdr:rowOff>10584</xdr:rowOff>
    </xdr:from>
    <xdr:to>
      <xdr:col>2</xdr:col>
      <xdr:colOff>322157</xdr:colOff>
      <xdr:row>72</xdr:row>
      <xdr:rowOff>173143</xdr:rowOff>
    </xdr:to>
    <xdr:sp macro="" textlink="">
      <xdr:nvSpPr>
        <xdr:cNvPr id="62" name="Oval 61">
          <a:extLst>
            <a:ext uri="{FF2B5EF4-FFF2-40B4-BE49-F238E27FC236}">
              <a16:creationId xmlns:a16="http://schemas.microsoft.com/office/drawing/2014/main" id="{A6FD2993-F9BA-441C-8C3C-5C967F5AA76D}"/>
            </a:ext>
          </a:extLst>
        </xdr:cNvPr>
        <xdr:cNvSpPr/>
      </xdr:nvSpPr>
      <xdr:spPr>
        <a:xfrm>
          <a:off x="214630" y="12804564"/>
          <a:ext cx="1113367" cy="1115059"/>
        </a:xfrm>
        <a:prstGeom prst="ellipse">
          <a:avLst/>
        </a:prstGeom>
        <a:solidFill>
          <a:schemeClr val="accent4"/>
        </a:solidFill>
        <a:ln>
          <a:solidFill>
            <a:schemeClr val="bg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100" b="1"/>
            <a:t>Air Quality</a:t>
          </a:r>
        </a:p>
      </xdr:txBody>
    </xdr:sp>
    <xdr:clientData/>
  </xdr:twoCellAnchor>
  <xdr:twoCellAnchor>
    <xdr:from>
      <xdr:col>0</xdr:col>
      <xdr:colOff>190500</xdr:colOff>
      <xdr:row>72</xdr:row>
      <xdr:rowOff>105833</xdr:rowOff>
    </xdr:from>
    <xdr:to>
      <xdr:col>3</xdr:col>
      <xdr:colOff>201084</xdr:colOff>
      <xdr:row>78</xdr:row>
      <xdr:rowOff>68368</xdr:rowOff>
    </xdr:to>
    <xdr:sp macro="" textlink="">
      <xdr:nvSpPr>
        <xdr:cNvPr id="63" name="Oval 62">
          <a:extLst>
            <a:ext uri="{FF2B5EF4-FFF2-40B4-BE49-F238E27FC236}">
              <a16:creationId xmlns:a16="http://schemas.microsoft.com/office/drawing/2014/main" id="{F8A183B1-D067-493A-BCD7-1B9B7F8E7745}"/>
            </a:ext>
          </a:extLst>
        </xdr:cNvPr>
        <xdr:cNvSpPr/>
      </xdr:nvSpPr>
      <xdr:spPr>
        <a:xfrm>
          <a:off x="190500" y="13852313"/>
          <a:ext cx="1519344" cy="1105535"/>
        </a:xfrm>
        <a:prstGeom prst="ellipse">
          <a:avLst/>
        </a:prstGeom>
        <a:solidFill>
          <a:schemeClr val="accent4"/>
        </a:solidFill>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Roadway Modifications</a:t>
          </a:r>
        </a:p>
      </xdr:txBody>
    </xdr:sp>
    <xdr:clientData/>
  </xdr:twoCellAnchor>
  <xdr:twoCellAnchor>
    <xdr:from>
      <xdr:col>2</xdr:col>
      <xdr:colOff>183728</xdr:colOff>
      <xdr:row>67</xdr:row>
      <xdr:rowOff>24976</xdr:rowOff>
    </xdr:from>
    <xdr:to>
      <xdr:col>4</xdr:col>
      <xdr:colOff>383753</xdr:colOff>
      <xdr:row>73</xdr:row>
      <xdr:rowOff>0</xdr:rowOff>
    </xdr:to>
    <xdr:sp macro="" textlink="">
      <xdr:nvSpPr>
        <xdr:cNvPr id="64" name="Oval 63">
          <a:extLst>
            <a:ext uri="{FF2B5EF4-FFF2-40B4-BE49-F238E27FC236}">
              <a16:creationId xmlns:a16="http://schemas.microsoft.com/office/drawing/2014/main" id="{B6ADD4DD-DA47-4DB2-AAD5-D554089A4AF5}"/>
            </a:ext>
          </a:extLst>
        </xdr:cNvPr>
        <xdr:cNvSpPr/>
      </xdr:nvSpPr>
      <xdr:spPr>
        <a:xfrm>
          <a:off x="1189568" y="12818956"/>
          <a:ext cx="1205865" cy="1118024"/>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Complete Streets</a:t>
          </a:r>
        </a:p>
      </xdr:txBody>
    </xdr:sp>
    <xdr:clientData/>
  </xdr:twoCellAnchor>
  <xdr:twoCellAnchor>
    <xdr:from>
      <xdr:col>2</xdr:col>
      <xdr:colOff>431165</xdr:colOff>
      <xdr:row>72</xdr:row>
      <xdr:rowOff>51010</xdr:rowOff>
    </xdr:from>
    <xdr:to>
      <xdr:col>5</xdr:col>
      <xdr:colOff>402167</xdr:colOff>
      <xdr:row>78</xdr:row>
      <xdr:rowOff>48047</xdr:rowOff>
    </xdr:to>
    <xdr:sp macro="" textlink="">
      <xdr:nvSpPr>
        <xdr:cNvPr id="65" name="Oval 64">
          <a:extLst>
            <a:ext uri="{FF2B5EF4-FFF2-40B4-BE49-F238E27FC236}">
              <a16:creationId xmlns:a16="http://schemas.microsoft.com/office/drawing/2014/main" id="{8E9E14A9-2B6F-4D6B-BFFB-679BA0D1FE8B}"/>
            </a:ext>
          </a:extLst>
        </xdr:cNvPr>
        <xdr:cNvSpPr/>
      </xdr:nvSpPr>
      <xdr:spPr>
        <a:xfrm>
          <a:off x="1437005" y="13797490"/>
          <a:ext cx="1479762" cy="114003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Asset Management</a:t>
          </a:r>
        </a:p>
      </xdr:txBody>
    </xdr:sp>
    <xdr:clientData/>
  </xdr:twoCellAnchor>
  <xdr:twoCellAnchor>
    <xdr:from>
      <xdr:col>4</xdr:col>
      <xdr:colOff>75987</xdr:colOff>
      <xdr:row>67</xdr:row>
      <xdr:rowOff>17143</xdr:rowOff>
    </xdr:from>
    <xdr:to>
      <xdr:col>7</xdr:col>
      <xdr:colOff>95250</xdr:colOff>
      <xdr:row>72</xdr:row>
      <xdr:rowOff>153880</xdr:rowOff>
    </xdr:to>
    <xdr:sp macro="" textlink="">
      <xdr:nvSpPr>
        <xdr:cNvPr id="66" name="Oval 65">
          <a:extLst>
            <a:ext uri="{FF2B5EF4-FFF2-40B4-BE49-F238E27FC236}">
              <a16:creationId xmlns:a16="http://schemas.microsoft.com/office/drawing/2014/main" id="{EE67AA39-F80E-4955-A9FB-1DC050C8AD56}"/>
            </a:ext>
          </a:extLst>
        </xdr:cNvPr>
        <xdr:cNvSpPr/>
      </xdr:nvSpPr>
      <xdr:spPr>
        <a:xfrm>
          <a:off x="2087667" y="12811123"/>
          <a:ext cx="1467063" cy="108923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Environment</a:t>
          </a:r>
        </a:p>
      </xdr:txBody>
    </xdr:sp>
    <xdr:clientData/>
  </xdr:twoCellAnchor>
  <xdr:twoCellAnchor>
    <xdr:from>
      <xdr:col>6</xdr:col>
      <xdr:colOff>412750</xdr:colOff>
      <xdr:row>67</xdr:row>
      <xdr:rowOff>20319</xdr:rowOff>
    </xdr:from>
    <xdr:to>
      <xdr:col>9</xdr:col>
      <xdr:colOff>217381</xdr:colOff>
      <xdr:row>73</xdr:row>
      <xdr:rowOff>33655</xdr:rowOff>
    </xdr:to>
    <xdr:sp macro="" textlink="">
      <xdr:nvSpPr>
        <xdr:cNvPr id="67" name="Oval 66">
          <a:extLst>
            <a:ext uri="{FF2B5EF4-FFF2-40B4-BE49-F238E27FC236}">
              <a16:creationId xmlns:a16="http://schemas.microsoft.com/office/drawing/2014/main" id="{7B78641C-5C59-4FB0-87E4-6D4412CAC51E}"/>
            </a:ext>
          </a:extLst>
        </xdr:cNvPr>
        <xdr:cNvSpPr/>
      </xdr:nvSpPr>
      <xdr:spPr>
        <a:xfrm>
          <a:off x="3399790" y="12814299"/>
          <a:ext cx="1221951" cy="1156336"/>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Multi-Use Trails</a:t>
          </a:r>
        </a:p>
      </xdr:txBody>
    </xdr:sp>
    <xdr:clientData/>
  </xdr:twoCellAnchor>
  <xdr:twoCellAnchor>
    <xdr:from>
      <xdr:col>5</xdr:col>
      <xdr:colOff>86571</xdr:colOff>
      <xdr:row>72</xdr:row>
      <xdr:rowOff>60537</xdr:rowOff>
    </xdr:from>
    <xdr:to>
      <xdr:col>8</xdr:col>
      <xdr:colOff>52917</xdr:colOff>
      <xdr:row>78</xdr:row>
      <xdr:rowOff>51012</xdr:rowOff>
    </xdr:to>
    <xdr:sp macro="" textlink="">
      <xdr:nvSpPr>
        <xdr:cNvPr id="68" name="Oval 67">
          <a:extLst>
            <a:ext uri="{FF2B5EF4-FFF2-40B4-BE49-F238E27FC236}">
              <a16:creationId xmlns:a16="http://schemas.microsoft.com/office/drawing/2014/main" id="{E00854CC-05CD-4708-BFFC-AE16D9F72997}"/>
            </a:ext>
          </a:extLst>
        </xdr:cNvPr>
        <xdr:cNvSpPr/>
      </xdr:nvSpPr>
      <xdr:spPr>
        <a:xfrm>
          <a:off x="2601171" y="13807017"/>
          <a:ext cx="1383666" cy="1133475"/>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Customer Service/ Security</a:t>
          </a:r>
        </a:p>
      </xdr:txBody>
    </xdr:sp>
    <xdr:clientData/>
  </xdr:twoCellAnchor>
  <xdr:twoCellAnchor>
    <xdr:from>
      <xdr:col>7</xdr:col>
      <xdr:colOff>340572</xdr:colOff>
      <xdr:row>72</xdr:row>
      <xdr:rowOff>91440</xdr:rowOff>
    </xdr:from>
    <xdr:to>
      <xdr:col>10</xdr:col>
      <xdr:colOff>179917</xdr:colOff>
      <xdr:row>78</xdr:row>
      <xdr:rowOff>77047</xdr:rowOff>
    </xdr:to>
    <xdr:sp macro="" textlink="">
      <xdr:nvSpPr>
        <xdr:cNvPr id="69" name="Oval 68">
          <a:extLst>
            <a:ext uri="{FF2B5EF4-FFF2-40B4-BE49-F238E27FC236}">
              <a16:creationId xmlns:a16="http://schemas.microsoft.com/office/drawing/2014/main" id="{805DA0B4-1260-4ED0-AC4D-A86B249B45A5}"/>
            </a:ext>
          </a:extLst>
        </xdr:cNvPr>
        <xdr:cNvSpPr/>
      </xdr:nvSpPr>
      <xdr:spPr>
        <a:xfrm>
          <a:off x="3800052" y="13837920"/>
          <a:ext cx="1256665"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Expansion</a:t>
          </a:r>
        </a:p>
      </xdr:txBody>
    </xdr:sp>
    <xdr:clientData/>
  </xdr:twoCellAnchor>
  <xdr:twoCellAnchor>
    <xdr:from>
      <xdr:col>9</xdr:col>
      <xdr:colOff>1</xdr:colOff>
      <xdr:row>67</xdr:row>
      <xdr:rowOff>8678</xdr:rowOff>
    </xdr:from>
    <xdr:to>
      <xdr:col>11</xdr:col>
      <xdr:colOff>328083</xdr:colOff>
      <xdr:row>72</xdr:row>
      <xdr:rowOff>186690</xdr:rowOff>
    </xdr:to>
    <xdr:sp macro="" textlink="">
      <xdr:nvSpPr>
        <xdr:cNvPr id="70" name="Oval 69">
          <a:extLst>
            <a:ext uri="{FF2B5EF4-FFF2-40B4-BE49-F238E27FC236}">
              <a16:creationId xmlns:a16="http://schemas.microsoft.com/office/drawing/2014/main" id="{9BBA67C2-4CC0-4003-AECF-407D1B623975}"/>
            </a:ext>
          </a:extLst>
        </xdr:cNvPr>
        <xdr:cNvSpPr/>
      </xdr:nvSpPr>
      <xdr:spPr>
        <a:xfrm>
          <a:off x="4404361" y="12802658"/>
          <a:ext cx="1272962" cy="113051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New/ Expanded Roadways</a:t>
          </a:r>
        </a:p>
      </xdr:txBody>
    </xdr:sp>
    <xdr:clientData/>
  </xdr:twoCellAnchor>
  <xdr:twoCellAnchor>
    <xdr:from>
      <xdr:col>9</xdr:col>
      <xdr:colOff>446406</xdr:colOff>
      <xdr:row>72</xdr:row>
      <xdr:rowOff>77048</xdr:rowOff>
    </xdr:from>
    <xdr:to>
      <xdr:col>12</xdr:col>
      <xdr:colOff>329989</xdr:colOff>
      <xdr:row>78</xdr:row>
      <xdr:rowOff>64560</xdr:rowOff>
    </xdr:to>
    <xdr:sp macro="" textlink="">
      <xdr:nvSpPr>
        <xdr:cNvPr id="71" name="Oval 70">
          <a:extLst>
            <a:ext uri="{FF2B5EF4-FFF2-40B4-BE49-F238E27FC236}">
              <a16:creationId xmlns:a16="http://schemas.microsoft.com/office/drawing/2014/main" id="{7E9F47B7-8B54-4764-A261-70ED7B3251EF}"/>
            </a:ext>
          </a:extLst>
        </xdr:cNvPr>
        <xdr:cNvSpPr/>
      </xdr:nvSpPr>
      <xdr:spPr>
        <a:xfrm>
          <a:off x="4850766" y="13823528"/>
          <a:ext cx="1300903" cy="113051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Operating Assistance</a:t>
          </a:r>
        </a:p>
      </xdr:txBody>
    </xdr:sp>
    <xdr:clientData/>
  </xdr:twoCellAnchor>
  <xdr:twoCellAnchor>
    <xdr:from>
      <xdr:col>11</xdr:col>
      <xdr:colOff>90382</xdr:colOff>
      <xdr:row>67</xdr:row>
      <xdr:rowOff>44238</xdr:rowOff>
    </xdr:from>
    <xdr:to>
      <xdr:col>13</xdr:col>
      <xdr:colOff>285751</xdr:colOff>
      <xdr:row>73</xdr:row>
      <xdr:rowOff>29845</xdr:rowOff>
    </xdr:to>
    <xdr:sp macro="" textlink="">
      <xdr:nvSpPr>
        <xdr:cNvPr id="72" name="Oval 71">
          <a:extLst>
            <a:ext uri="{FF2B5EF4-FFF2-40B4-BE49-F238E27FC236}">
              <a16:creationId xmlns:a16="http://schemas.microsoft.com/office/drawing/2014/main" id="{D6AB051A-FEC8-4585-9287-F54F89B2556D}"/>
            </a:ext>
          </a:extLst>
        </xdr:cNvPr>
        <xdr:cNvSpPr/>
      </xdr:nvSpPr>
      <xdr:spPr>
        <a:xfrm>
          <a:off x="5439622" y="12838218"/>
          <a:ext cx="1140249"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Planning </a:t>
          </a:r>
        </a:p>
      </xdr:txBody>
    </xdr:sp>
    <xdr:clientData/>
  </xdr:twoCellAnchor>
  <xdr:twoCellAnchor>
    <xdr:from>
      <xdr:col>12</xdr:col>
      <xdr:colOff>113452</xdr:colOff>
      <xdr:row>72</xdr:row>
      <xdr:rowOff>77048</xdr:rowOff>
    </xdr:from>
    <xdr:to>
      <xdr:col>15</xdr:col>
      <xdr:colOff>207857</xdr:colOff>
      <xdr:row>78</xdr:row>
      <xdr:rowOff>75990</xdr:rowOff>
    </xdr:to>
    <xdr:sp macro="" textlink="">
      <xdr:nvSpPr>
        <xdr:cNvPr id="73" name="Oval 72">
          <a:extLst>
            <a:ext uri="{FF2B5EF4-FFF2-40B4-BE49-F238E27FC236}">
              <a16:creationId xmlns:a16="http://schemas.microsoft.com/office/drawing/2014/main" id="{C0DF559E-287B-4EB2-9FFE-7292A37C55DB}"/>
            </a:ext>
          </a:extLst>
        </xdr:cNvPr>
        <xdr:cNvSpPr/>
      </xdr:nvSpPr>
      <xdr:spPr>
        <a:xfrm>
          <a:off x="5935132" y="13823528"/>
          <a:ext cx="1511725" cy="114194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Oriented</a:t>
          </a:r>
          <a:r>
            <a:rPr lang="en-US" sz="1100" b="1" baseline="0"/>
            <a:t> Development</a:t>
          </a:r>
          <a:endParaRPr lang="en-US" sz="1100" b="1"/>
        </a:p>
      </xdr:txBody>
    </xdr:sp>
    <xdr:clientData/>
  </xdr:twoCellAnchor>
  <xdr:twoCellAnchor>
    <xdr:from>
      <xdr:col>13</xdr:col>
      <xdr:colOff>73025</xdr:colOff>
      <xdr:row>67</xdr:row>
      <xdr:rowOff>31749</xdr:rowOff>
    </xdr:from>
    <xdr:to>
      <xdr:col>15</xdr:col>
      <xdr:colOff>294429</xdr:colOff>
      <xdr:row>73</xdr:row>
      <xdr:rowOff>9736</xdr:rowOff>
    </xdr:to>
    <xdr:sp macro="" textlink="">
      <xdr:nvSpPr>
        <xdr:cNvPr id="74" name="Oval 73">
          <a:extLst>
            <a:ext uri="{FF2B5EF4-FFF2-40B4-BE49-F238E27FC236}">
              <a16:creationId xmlns:a16="http://schemas.microsoft.com/office/drawing/2014/main" id="{7840ECDD-749B-471F-B695-8AD4062BD7C3}"/>
            </a:ext>
          </a:extLst>
        </xdr:cNvPr>
        <xdr:cNvSpPr/>
      </xdr:nvSpPr>
      <xdr:spPr>
        <a:xfrm>
          <a:off x="6367145" y="12825729"/>
          <a:ext cx="1166284" cy="112098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Quality of Place</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69588</xdr:colOff>
      <xdr:row>5</xdr:row>
      <xdr:rowOff>134620</xdr:rowOff>
    </xdr:from>
    <xdr:to>
      <xdr:col>22</xdr:col>
      <xdr:colOff>247649</xdr:colOff>
      <xdr:row>38</xdr:row>
      <xdr:rowOff>133576</xdr:rowOff>
    </xdr:to>
    <xdr:pic>
      <xdr:nvPicPr>
        <xdr:cNvPr id="2" name="Picture 1">
          <a:extLst>
            <a:ext uri="{FF2B5EF4-FFF2-40B4-BE49-F238E27FC236}">
              <a16:creationId xmlns:a16="http://schemas.microsoft.com/office/drawing/2014/main" id="{B195577F-B40F-4A3C-9304-93A378F04C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2513" y="991870"/>
          <a:ext cx="10634606" cy="5645376"/>
        </a:xfrm>
        <a:prstGeom prst="rect">
          <a:avLst/>
        </a:prstGeom>
      </xdr:spPr>
    </xdr:pic>
    <xdr:clientData/>
  </xdr:twoCellAnchor>
  <xdr:twoCellAnchor>
    <xdr:from>
      <xdr:col>2</xdr:col>
      <xdr:colOff>135255</xdr:colOff>
      <xdr:row>9</xdr:row>
      <xdr:rowOff>55245</xdr:rowOff>
    </xdr:from>
    <xdr:to>
      <xdr:col>5</xdr:col>
      <xdr:colOff>121920</xdr:colOff>
      <xdr:row>12</xdr:row>
      <xdr:rowOff>142875</xdr:rowOff>
    </xdr:to>
    <xdr:sp macro="" textlink="">
      <xdr:nvSpPr>
        <xdr:cNvPr id="6" name="Rectangle 5">
          <a:extLst>
            <a:ext uri="{FF2B5EF4-FFF2-40B4-BE49-F238E27FC236}">
              <a16:creationId xmlns:a16="http://schemas.microsoft.com/office/drawing/2014/main" id="{9E0F420C-309E-99FD-EB76-C618A201F165}"/>
            </a:ext>
          </a:extLst>
        </xdr:cNvPr>
        <xdr:cNvSpPr/>
      </xdr:nvSpPr>
      <xdr:spPr>
        <a:xfrm>
          <a:off x="1221105" y="1598295"/>
          <a:ext cx="1548765" cy="60198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133350</xdr:colOff>
      <xdr:row>7</xdr:row>
      <xdr:rowOff>0</xdr:rowOff>
    </xdr:from>
    <xdr:to>
      <xdr:col>5</xdr:col>
      <xdr:colOff>154675</xdr:colOff>
      <xdr:row>14</xdr:row>
      <xdr:rowOff>59229</xdr:rowOff>
    </xdr:to>
    <xdr:pic>
      <xdr:nvPicPr>
        <xdr:cNvPr id="7" name="Picture 6">
          <a:extLst>
            <a:ext uri="{FF2B5EF4-FFF2-40B4-BE49-F238E27FC236}">
              <a16:creationId xmlns:a16="http://schemas.microsoft.com/office/drawing/2014/main" id="{60BC51D3-C223-440C-A490-F1E0F0650627}"/>
            </a:ext>
          </a:extLst>
        </xdr:cNvPr>
        <xdr:cNvPicPr>
          <a:picLocks noChangeAspect="1"/>
        </xdr:cNvPicPr>
      </xdr:nvPicPr>
      <xdr:blipFill>
        <a:blip xmlns:r="http://schemas.openxmlformats.org/officeDocument/2006/relationships" r:embed="rId2"/>
        <a:stretch>
          <a:fillRect/>
        </a:stretch>
      </xdr:blipFill>
      <xdr:spPr>
        <a:xfrm>
          <a:off x="133350" y="1200150"/>
          <a:ext cx="2669275" cy="1259379"/>
        </a:xfrm>
        <a:prstGeom prst="rect">
          <a:avLst/>
        </a:prstGeom>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7620</xdr:rowOff>
    </xdr:from>
    <xdr:to>
      <xdr:col>15</xdr:col>
      <xdr:colOff>300961</xdr:colOff>
      <xdr:row>46</xdr:row>
      <xdr:rowOff>15240</xdr:rowOff>
    </xdr:to>
    <xdr:pic>
      <xdr:nvPicPr>
        <xdr:cNvPr id="2" name="Picture 1">
          <a:extLst>
            <a:ext uri="{FF2B5EF4-FFF2-40B4-BE49-F238E27FC236}">
              <a16:creationId xmlns:a16="http://schemas.microsoft.com/office/drawing/2014/main" id="{EE8EB372-A6A0-75B8-9F45-1AEFA6D75B57}"/>
            </a:ext>
          </a:extLst>
        </xdr:cNvPr>
        <xdr:cNvPicPr>
          <a:picLocks noChangeAspect="1"/>
        </xdr:cNvPicPr>
      </xdr:nvPicPr>
      <xdr:blipFill>
        <a:blip xmlns:r="http://schemas.openxmlformats.org/officeDocument/2006/relationships" r:embed="rId1"/>
        <a:stretch>
          <a:fillRect/>
        </a:stretch>
      </xdr:blipFill>
      <xdr:spPr>
        <a:xfrm>
          <a:off x="0" y="7620"/>
          <a:ext cx="11273761" cy="87706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676275</xdr:colOff>
      <xdr:row>3</xdr:row>
      <xdr:rowOff>76200</xdr:rowOff>
    </xdr:from>
    <xdr:to>
      <xdr:col>2</xdr:col>
      <xdr:colOff>1343025</xdr:colOff>
      <xdr:row>3</xdr:row>
      <xdr:rowOff>76200</xdr:rowOff>
    </xdr:to>
    <xdr:sp macro="" textlink="">
      <xdr:nvSpPr>
        <xdr:cNvPr id="2" name="Line 1">
          <a:extLst>
            <a:ext uri="{FF2B5EF4-FFF2-40B4-BE49-F238E27FC236}">
              <a16:creationId xmlns:a16="http://schemas.microsoft.com/office/drawing/2014/main" id="{763388B3-6CD1-48EE-955A-33E6B1B75D1B}"/>
            </a:ext>
          </a:extLst>
        </xdr:cNvPr>
        <xdr:cNvSpPr>
          <a:spLocks noChangeShapeType="1"/>
        </xdr:cNvSpPr>
      </xdr:nvSpPr>
      <xdr:spPr bwMode="auto">
        <a:xfrm>
          <a:off x="1838325" y="762000"/>
          <a:ext cx="6667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676275</xdr:colOff>
      <xdr:row>3</xdr:row>
      <xdr:rowOff>76200</xdr:rowOff>
    </xdr:from>
    <xdr:to>
      <xdr:col>2</xdr:col>
      <xdr:colOff>1343025</xdr:colOff>
      <xdr:row>3</xdr:row>
      <xdr:rowOff>76200</xdr:rowOff>
    </xdr:to>
    <xdr:sp macro="" textlink="">
      <xdr:nvSpPr>
        <xdr:cNvPr id="3" name="Line 1">
          <a:extLst>
            <a:ext uri="{FF2B5EF4-FFF2-40B4-BE49-F238E27FC236}">
              <a16:creationId xmlns:a16="http://schemas.microsoft.com/office/drawing/2014/main" id="{163A1252-3F0F-47CC-8E76-07DEB20E01C3}"/>
            </a:ext>
          </a:extLst>
        </xdr:cNvPr>
        <xdr:cNvSpPr>
          <a:spLocks noChangeShapeType="1"/>
        </xdr:cNvSpPr>
      </xdr:nvSpPr>
      <xdr:spPr bwMode="auto">
        <a:xfrm>
          <a:off x="1876425" y="771525"/>
          <a:ext cx="6667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rans_Dev/TIP/2026-2030%20TIP-NOFA/2026-2030%20NOFA/EMPC/2024%20NIRPC%20NOFA%20Environmental%209.1.24.xlsx" TargetMode="External"/><Relationship Id="rId2" Type="http://schemas.openxmlformats.org/officeDocument/2006/relationships/externalLinkPath" Target="file:///K:\Trans_Dev\TIP\2026-2030%20TIP-NOFA\2026-2030%20NOFA\EMPC\2024%20NIRPC%20NOFA%20Environmental%209.1.24.xlsx" TargetMode="External"/><Relationship Id="rId1" Type="http://schemas.openxmlformats.org/officeDocument/2006/relationships/externalLinkPath" Target="/Trans_Dev/TIP/2026-2030%20TIP-NOFA/2026-2030%20NOFA/EMPC/2024%20NIRPC%20NOFA%20Environmental%209.1.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tart Here"/>
      <sheetName val="Programming Rules"/>
      <sheetName val="Funding Overview"/>
      <sheetName val="Program &amp; Project Types"/>
      <sheetName val="Application"/>
      <sheetName val="Des # Application"/>
      <sheetName val="Checklist"/>
    </sheetNames>
    <sheetDataSet>
      <sheetData sheetId="0"/>
      <sheetData sheetId="1"/>
      <sheetData sheetId="2"/>
      <sheetData sheetId="3"/>
      <sheetData sheetId="4">
        <row r="6">
          <cell r="S6"/>
          <cell r="Y6"/>
        </row>
        <row r="11">
          <cell r="W11"/>
        </row>
        <row r="57">
          <cell r="Y57"/>
          <cell r="Z57"/>
        </row>
        <row r="68">
          <cell r="Y68"/>
          <cell r="Z68"/>
        </row>
        <row r="73">
          <cell r="Y73"/>
          <cell r="Z73"/>
        </row>
        <row r="81">
          <cell r="Y81"/>
          <cell r="Z81"/>
        </row>
        <row r="82">
          <cell r="Y82"/>
          <cell r="Z82"/>
        </row>
        <row r="83">
          <cell r="Y83"/>
          <cell r="Z83"/>
        </row>
        <row r="84">
          <cell r="Y84"/>
          <cell r="Z84"/>
        </row>
        <row r="85">
          <cell r="Y85"/>
          <cell r="Z85"/>
        </row>
        <row r="86">
          <cell r="Y86"/>
          <cell r="Z86"/>
        </row>
        <row r="87">
          <cell r="Y87"/>
          <cell r="Z87"/>
        </row>
        <row r="88">
          <cell r="Y88"/>
          <cell r="Z88"/>
        </row>
        <row r="89">
          <cell r="Y89"/>
          <cell r="Z89"/>
        </row>
        <row r="90">
          <cell r="Y90"/>
          <cell r="Z90"/>
        </row>
        <row r="91">
          <cell r="Y91"/>
          <cell r="Z91"/>
        </row>
        <row r="92">
          <cell r="Y92"/>
          <cell r="Z92"/>
        </row>
        <row r="93">
          <cell r="Y93"/>
          <cell r="Z93"/>
        </row>
        <row r="94">
          <cell r="Y94"/>
          <cell r="Z94"/>
        </row>
        <row r="95">
          <cell r="Y95"/>
          <cell r="Z95"/>
        </row>
        <row r="96">
          <cell r="Y96"/>
          <cell r="Z96"/>
        </row>
        <row r="97">
          <cell r="Y97"/>
          <cell r="Z97"/>
        </row>
        <row r="99">
          <cell r="Y99"/>
          <cell r="Z99"/>
        </row>
        <row r="100">
          <cell r="Y100"/>
          <cell r="Z100"/>
        </row>
        <row r="101">
          <cell r="Y101"/>
          <cell r="Z101"/>
        </row>
        <row r="102">
          <cell r="Y102"/>
          <cell r="Z102"/>
        </row>
        <row r="103">
          <cell r="Y103"/>
          <cell r="Z103"/>
        </row>
        <row r="104">
          <cell r="Y104"/>
          <cell r="Z104"/>
        </row>
        <row r="105">
          <cell r="Y105"/>
          <cell r="Z105"/>
        </row>
        <row r="106">
          <cell r="Y106"/>
          <cell r="Z106"/>
        </row>
        <row r="107">
          <cell r="Y107"/>
          <cell r="Z107"/>
        </row>
        <row r="108">
          <cell r="Y108"/>
          <cell r="Z108"/>
        </row>
        <row r="109">
          <cell r="Y109"/>
          <cell r="Z109"/>
        </row>
        <row r="110">
          <cell r="Y110"/>
          <cell r="Z110"/>
        </row>
        <row r="112">
          <cell r="Y112"/>
          <cell r="Z112"/>
        </row>
        <row r="113">
          <cell r="Y113"/>
          <cell r="Z113"/>
        </row>
        <row r="114">
          <cell r="Y114"/>
          <cell r="Z114"/>
        </row>
        <row r="115">
          <cell r="Y115"/>
          <cell r="Z115"/>
        </row>
        <row r="116">
          <cell r="Y116"/>
          <cell r="Z116"/>
        </row>
        <row r="117">
          <cell r="Y117"/>
          <cell r="Z117"/>
        </row>
        <row r="118">
          <cell r="Y118"/>
          <cell r="Z118"/>
        </row>
        <row r="119">
          <cell r="Y119"/>
          <cell r="Z119"/>
        </row>
        <row r="120">
          <cell r="Y120"/>
          <cell r="Z120"/>
        </row>
        <row r="121">
          <cell r="Y121"/>
          <cell r="Z121"/>
        </row>
        <row r="128">
          <cell r="Y128"/>
          <cell r="Z128"/>
        </row>
        <row r="133">
          <cell r="Y133"/>
          <cell r="Z133"/>
        </row>
        <row r="139">
          <cell r="Y139"/>
          <cell r="Z139"/>
        </row>
      </sheetData>
      <sheetData sheetId="5"/>
      <sheetData sheetId="6"/>
    </sheetDataSet>
  </externalBook>
</externalLink>
</file>

<file path=xl/theme/theme1.xml><?xml version="1.0" encoding="utf-8"?>
<a:theme xmlns:a="http://schemas.openxmlformats.org/drawingml/2006/main" name="Office Theme">
  <a:themeElements>
    <a:clrScheme name="CIP">
      <a:dk1>
        <a:srgbClr val="000000"/>
      </a:dk1>
      <a:lt1>
        <a:srgbClr val="FFFFFF"/>
      </a:lt1>
      <a:dk2>
        <a:srgbClr val="44546A"/>
      </a:dk2>
      <a:lt2>
        <a:srgbClr val="E7E6E6"/>
      </a:lt2>
      <a:accent1>
        <a:srgbClr val="0A5981"/>
      </a:accent1>
      <a:accent2>
        <a:srgbClr val="0A5981"/>
      </a:accent2>
      <a:accent3>
        <a:srgbClr val="2C7BC7"/>
      </a:accent3>
      <a:accent4>
        <a:srgbClr val="45AD31"/>
      </a:accent4>
      <a:accent5>
        <a:srgbClr val="2E7D21"/>
      </a:accent5>
      <a:accent6>
        <a:srgbClr val="404040"/>
      </a:accent6>
      <a:hlink>
        <a:srgbClr val="0563C1"/>
      </a:hlink>
      <a:folHlink>
        <a:srgbClr val="531A8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tip.nirpc.org/secure2/login.asp" TargetMode="External"/><Relationship Id="rId2" Type="http://schemas.openxmlformats.org/officeDocument/2006/relationships/hyperlink" Target="https://www.fhwa.dot.gov/environment/air_quality/cmaq/toolkit/" TargetMode="External"/><Relationship Id="rId1" Type="http://schemas.openxmlformats.org/officeDocument/2006/relationships/hyperlink" Target="https://www.in.gov/indot/traffic-engineering/traffic-guidance-documen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rtip.nirpc.org/secure2/login.asp"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transit.dot.gov/funding/grants/enhanced-mobility-seniors-individuals-disabilities-section-5310" TargetMode="External"/><Relationship Id="rId13" Type="http://schemas.openxmlformats.org/officeDocument/2006/relationships/printerSettings" Target="../printerSettings/printerSettings3.bin"/><Relationship Id="rId3" Type="http://schemas.openxmlformats.org/officeDocument/2006/relationships/hyperlink" Target="https://www.fhwa.dot.gov/bipartisan-infrastructure-law/hsip.cfm" TargetMode="External"/><Relationship Id="rId7" Type="http://schemas.openxmlformats.org/officeDocument/2006/relationships/hyperlink" Target="https://www.transit.dot.gov/funding/grants/urbanized-area-formula-grants-5307" TargetMode="External"/><Relationship Id="rId12" Type="http://schemas.openxmlformats.org/officeDocument/2006/relationships/hyperlink" Target="https://www.fhwa.dot.gov/bipartisan-infrastructure-law/crp_fact_sheet.cfm" TargetMode="External"/><Relationship Id="rId2" Type="http://schemas.openxmlformats.org/officeDocument/2006/relationships/hyperlink" Target="https://www.fhwa.dot.gov/bipartisan-infrastructure-law/cmaq.cfm" TargetMode="External"/><Relationship Id="rId1" Type="http://schemas.openxmlformats.org/officeDocument/2006/relationships/hyperlink" Target="https://www.fhwa.dot.gov/bipartisan-infrastructure-law/stbg.cfm" TargetMode="External"/><Relationship Id="rId6" Type="http://schemas.openxmlformats.org/officeDocument/2006/relationships/hyperlink" Target="https://www.fhwa.dot.gov/bipartisan-infrastructure-law/protect_fact_sheet.cfm" TargetMode="External"/><Relationship Id="rId11" Type="http://schemas.openxmlformats.org/officeDocument/2006/relationships/hyperlink" Target="https://www.fhwa.dot.gov/bipartisan-infrastructure-law/protect_fact_sheet.cfm" TargetMode="External"/><Relationship Id="rId5" Type="http://schemas.openxmlformats.org/officeDocument/2006/relationships/hyperlink" Target="https://www.fhwa.dot.gov/bipartisan-infrastructure-law/ta.cfm" TargetMode="External"/><Relationship Id="rId10" Type="http://schemas.openxmlformats.org/officeDocument/2006/relationships/hyperlink" Target="https://www.transit.dot.gov/funding/grants/busprogram" TargetMode="External"/><Relationship Id="rId4" Type="http://schemas.openxmlformats.org/officeDocument/2006/relationships/hyperlink" Target="https://www.fhwa.dot.gov/bipartisan-infrastructure-law/crp_fact_sheet.cfm" TargetMode="External"/><Relationship Id="rId9" Type="http://schemas.openxmlformats.org/officeDocument/2006/relationships/hyperlink" Target="https://www.transit.dot.gov/funding/grants/state-good-repair-grants-5337" TargetMode="External"/><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xperience.arcgis.com/experience/a628e3285e174e9e9e70ed8126e6eb79"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www.gps-coordinates.net/gps-coordinates-converter" TargetMode="External"/><Relationship Id="rId1" Type="http://schemas.openxmlformats.org/officeDocument/2006/relationships/hyperlink" Target="mailto:cbradsky@nirpc.org"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rtip.nirpc.org/secure2/xtip_amend_menu.asp?amend_type=CFP" TargetMode="External"/><Relationship Id="rId2" Type="http://schemas.openxmlformats.org/officeDocument/2006/relationships/hyperlink" Target="https://www.fhwa.dot.gov/environment/air_quality/cmaq/toolkit/" TargetMode="External"/><Relationship Id="rId1" Type="http://schemas.openxmlformats.org/officeDocument/2006/relationships/hyperlink" Target="https://www.in.gov/indot/traffic-engineering/traffic-guidance-doc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DC802-0A79-4496-9924-227C99069ACB}">
  <sheetPr>
    <tabColor theme="7"/>
  </sheetPr>
  <dimension ref="A1:AG137"/>
  <sheetViews>
    <sheetView showGridLines="0" topLeftCell="A107" workbookViewId="0">
      <selection activeCell="B123" sqref="B123:O123"/>
    </sheetView>
  </sheetViews>
  <sheetFormatPr defaultColWidth="10.6328125" defaultRowHeight="15" x14ac:dyDescent="0.25"/>
  <cols>
    <col min="1" max="5" width="6" style="115" customWidth="1"/>
    <col min="6" max="25" width="5.6328125" style="115" customWidth="1"/>
    <col min="26" max="26" width="6.90625" style="115" customWidth="1"/>
    <col min="27" max="16384" width="10.6328125" style="115"/>
  </cols>
  <sheetData>
    <row r="1" spans="1:26" x14ac:dyDescent="0.25">
      <c r="A1" s="719"/>
      <c r="B1" s="719"/>
      <c r="C1" s="719"/>
      <c r="D1" s="719"/>
      <c r="E1" s="719"/>
      <c r="F1" s="719"/>
      <c r="G1" s="719"/>
      <c r="H1" s="719"/>
      <c r="I1" s="719"/>
      <c r="J1" s="719"/>
      <c r="K1" s="719"/>
      <c r="L1" s="719"/>
      <c r="M1" s="719"/>
      <c r="N1" s="719"/>
      <c r="O1" s="719"/>
      <c r="P1" s="719"/>
      <c r="Q1" s="719"/>
      <c r="R1" s="719"/>
      <c r="S1" s="719"/>
      <c r="T1" s="719"/>
      <c r="U1" s="719"/>
      <c r="V1" s="719"/>
      <c r="W1" s="719"/>
      <c r="X1" s="719"/>
      <c r="Y1" s="719"/>
      <c r="Z1" s="719"/>
    </row>
    <row r="2" spans="1:26" ht="15" customHeight="1" x14ac:dyDescent="0.25">
      <c r="A2" s="720"/>
      <c r="B2" s="720"/>
      <c r="C2" s="720"/>
      <c r="D2" s="720"/>
      <c r="E2" s="720"/>
      <c r="F2" s="720"/>
      <c r="G2" s="720"/>
      <c r="H2" s="720"/>
      <c r="I2" s="720"/>
      <c r="J2" s="720"/>
      <c r="K2" s="720"/>
      <c r="L2" s="720"/>
      <c r="M2" s="720"/>
      <c r="N2" s="720"/>
      <c r="O2" s="720"/>
      <c r="P2" s="720"/>
      <c r="Q2" s="720"/>
      <c r="R2" s="720"/>
      <c r="S2" s="720"/>
      <c r="T2" s="720"/>
      <c r="U2" s="720"/>
      <c r="V2" s="720"/>
      <c r="W2" s="720"/>
      <c r="X2" s="720"/>
      <c r="Y2" s="720"/>
      <c r="Z2" s="720"/>
    </row>
    <row r="3" spans="1:26" ht="15" customHeight="1" x14ac:dyDescent="0.25">
      <c r="A3" s="720"/>
      <c r="B3" s="720"/>
      <c r="C3" s="720"/>
      <c r="D3" s="720"/>
      <c r="E3" s="720"/>
      <c r="F3" s="720"/>
      <c r="G3" s="720"/>
      <c r="H3" s="720"/>
      <c r="I3" s="720"/>
      <c r="J3" s="720"/>
      <c r="K3" s="720"/>
      <c r="L3" s="720"/>
      <c r="M3" s="720"/>
      <c r="N3" s="720"/>
      <c r="O3" s="720"/>
      <c r="P3" s="720"/>
      <c r="Q3" s="720"/>
      <c r="R3" s="720"/>
      <c r="S3" s="720"/>
      <c r="T3" s="720"/>
      <c r="U3" s="720"/>
      <c r="V3" s="720"/>
      <c r="W3" s="720"/>
      <c r="X3" s="720"/>
      <c r="Y3" s="720"/>
      <c r="Z3" s="720"/>
    </row>
    <row r="4" spans="1:26" ht="15" customHeight="1" x14ac:dyDescent="0.25">
      <c r="A4" s="720"/>
      <c r="B4" s="720"/>
      <c r="C4" s="720"/>
      <c r="D4" s="720"/>
      <c r="E4" s="720"/>
      <c r="F4" s="720"/>
      <c r="G4" s="720"/>
      <c r="H4" s="720"/>
      <c r="I4" s="720"/>
      <c r="J4" s="720"/>
      <c r="K4" s="720"/>
      <c r="L4" s="720"/>
      <c r="M4" s="720"/>
      <c r="N4" s="720"/>
      <c r="O4" s="720"/>
      <c r="P4" s="720"/>
      <c r="Q4" s="720"/>
      <c r="R4" s="720"/>
      <c r="S4" s="720"/>
      <c r="T4" s="720"/>
      <c r="U4" s="720"/>
      <c r="V4" s="720"/>
      <c r="W4" s="720"/>
      <c r="X4" s="720"/>
      <c r="Y4" s="720"/>
      <c r="Z4" s="720"/>
    </row>
    <row r="5" spans="1:26" ht="15" customHeight="1" x14ac:dyDescent="0.25">
      <c r="A5" s="720"/>
      <c r="B5" s="720"/>
      <c r="C5" s="720"/>
      <c r="D5" s="720"/>
      <c r="E5" s="720"/>
      <c r="F5" s="720"/>
      <c r="G5" s="720"/>
      <c r="H5" s="720"/>
      <c r="I5" s="720"/>
      <c r="J5" s="720"/>
      <c r="K5" s="720"/>
      <c r="L5" s="720"/>
      <c r="M5" s="720"/>
      <c r="N5" s="720"/>
      <c r="O5" s="720"/>
      <c r="P5" s="720"/>
      <c r="Q5" s="720"/>
      <c r="R5" s="720"/>
      <c r="S5" s="720"/>
      <c r="T5" s="720"/>
      <c r="U5" s="720"/>
      <c r="V5" s="720"/>
      <c r="W5" s="720"/>
      <c r="X5" s="720"/>
      <c r="Y5" s="720"/>
      <c r="Z5" s="720"/>
    </row>
    <row r="6" spans="1:26" ht="15" customHeight="1" x14ac:dyDescent="0.25">
      <c r="A6" s="720"/>
      <c r="B6" s="720"/>
      <c r="C6" s="720"/>
      <c r="D6" s="720"/>
      <c r="E6" s="720"/>
      <c r="F6" s="720"/>
      <c r="G6" s="720"/>
      <c r="H6" s="720"/>
      <c r="I6" s="720"/>
      <c r="J6" s="720"/>
      <c r="K6" s="720"/>
      <c r="L6" s="720"/>
      <c r="M6" s="720"/>
      <c r="N6" s="720"/>
      <c r="O6" s="720"/>
      <c r="P6" s="720"/>
      <c r="Q6" s="720"/>
      <c r="R6" s="720"/>
      <c r="S6" s="720"/>
      <c r="T6" s="720"/>
      <c r="U6" s="720"/>
      <c r="V6" s="720"/>
      <c r="W6" s="720"/>
      <c r="X6" s="720"/>
      <c r="Y6" s="720"/>
      <c r="Z6" s="720"/>
    </row>
    <row r="7" spans="1:26" ht="15" customHeight="1" x14ac:dyDescent="0.25">
      <c r="A7" s="720"/>
      <c r="B7" s="720"/>
      <c r="C7" s="720"/>
      <c r="D7" s="720"/>
      <c r="E7" s="720"/>
      <c r="F7" s="720"/>
      <c r="G7" s="720"/>
      <c r="H7" s="720"/>
      <c r="I7" s="720"/>
      <c r="J7" s="720"/>
      <c r="K7" s="720"/>
      <c r="L7" s="720"/>
      <c r="M7" s="720"/>
      <c r="N7" s="720"/>
      <c r="O7" s="720"/>
      <c r="P7" s="720"/>
      <c r="Q7" s="720"/>
      <c r="R7" s="720"/>
      <c r="S7" s="720"/>
      <c r="T7" s="720"/>
      <c r="U7" s="720"/>
      <c r="V7" s="720"/>
      <c r="W7" s="720"/>
      <c r="X7" s="720"/>
      <c r="Y7" s="720"/>
      <c r="Z7" s="720"/>
    </row>
    <row r="8" spans="1:26" ht="15" customHeight="1" x14ac:dyDescent="0.25">
      <c r="A8" s="720"/>
      <c r="B8" s="720"/>
      <c r="C8" s="720"/>
      <c r="D8" s="720"/>
      <c r="E8" s="720"/>
      <c r="F8" s="720"/>
      <c r="G8" s="720"/>
      <c r="H8" s="720"/>
      <c r="I8" s="720"/>
      <c r="J8" s="720"/>
      <c r="K8" s="720"/>
      <c r="L8" s="720"/>
      <c r="M8" s="720"/>
      <c r="N8" s="720"/>
      <c r="O8" s="720"/>
      <c r="P8" s="720"/>
      <c r="Q8" s="720"/>
      <c r="R8" s="720"/>
      <c r="S8" s="720"/>
      <c r="T8" s="720"/>
      <c r="U8" s="720"/>
      <c r="V8" s="720"/>
      <c r="W8" s="720"/>
      <c r="X8" s="720"/>
      <c r="Y8" s="720"/>
      <c r="Z8" s="720"/>
    </row>
    <row r="9" spans="1:26" ht="15" customHeight="1" x14ac:dyDescent="0.25">
      <c r="A9" s="720"/>
      <c r="B9" s="720"/>
      <c r="C9" s="720"/>
      <c r="D9" s="720"/>
      <c r="E9" s="720"/>
      <c r="F9" s="720"/>
      <c r="G9" s="720"/>
      <c r="H9" s="720"/>
      <c r="I9" s="720"/>
      <c r="J9" s="720"/>
      <c r="K9" s="720"/>
      <c r="L9" s="720"/>
      <c r="M9" s="720"/>
      <c r="N9" s="720"/>
      <c r="O9" s="720"/>
      <c r="P9" s="720"/>
      <c r="Q9" s="720"/>
      <c r="R9" s="720"/>
      <c r="S9" s="720"/>
      <c r="T9" s="720"/>
      <c r="U9" s="720"/>
      <c r="V9" s="720"/>
      <c r="W9" s="720"/>
      <c r="X9" s="720"/>
      <c r="Y9" s="720"/>
      <c r="Z9" s="720"/>
    </row>
    <row r="10" spans="1:26" ht="15" customHeight="1" x14ac:dyDescent="0.25">
      <c r="A10" s="720"/>
      <c r="B10" s="720"/>
      <c r="C10" s="720"/>
      <c r="D10" s="720"/>
      <c r="E10" s="720"/>
      <c r="F10" s="720"/>
      <c r="G10" s="720"/>
      <c r="H10" s="720"/>
      <c r="I10" s="720"/>
      <c r="J10" s="720"/>
      <c r="K10" s="720"/>
      <c r="L10" s="720"/>
      <c r="M10" s="720"/>
      <c r="N10" s="720"/>
      <c r="O10" s="720"/>
      <c r="P10" s="720"/>
      <c r="Q10" s="720"/>
      <c r="R10" s="720"/>
      <c r="S10" s="720"/>
      <c r="T10" s="720"/>
      <c r="U10" s="720"/>
      <c r="V10" s="720"/>
      <c r="W10" s="720"/>
      <c r="X10" s="720"/>
      <c r="Y10" s="720"/>
      <c r="Z10" s="720"/>
    </row>
    <row r="11" spans="1:26" ht="15" customHeight="1" x14ac:dyDescent="0.25">
      <c r="A11" s="720"/>
      <c r="B11" s="720"/>
      <c r="C11" s="720"/>
      <c r="D11" s="720"/>
      <c r="E11" s="720"/>
      <c r="F11" s="720"/>
      <c r="G11" s="720"/>
      <c r="H11" s="720"/>
      <c r="I11" s="720"/>
      <c r="J11" s="720"/>
      <c r="K11" s="720"/>
      <c r="L11" s="720"/>
      <c r="M11" s="720"/>
      <c r="N11" s="720"/>
      <c r="O11" s="720"/>
      <c r="P11" s="720"/>
      <c r="Q11" s="720"/>
      <c r="R11" s="720"/>
      <c r="S11" s="720"/>
      <c r="T11" s="720"/>
      <c r="U11" s="720"/>
      <c r="V11" s="720"/>
      <c r="W11" s="720"/>
      <c r="X11" s="720"/>
      <c r="Y11" s="720"/>
      <c r="Z11" s="720"/>
    </row>
    <row r="12" spans="1:26" ht="15" customHeight="1" x14ac:dyDescent="0.25">
      <c r="A12" s="720"/>
      <c r="B12" s="720"/>
      <c r="C12" s="720"/>
      <c r="D12" s="720"/>
      <c r="E12" s="720"/>
      <c r="F12" s="720"/>
      <c r="G12" s="720"/>
      <c r="H12" s="720"/>
      <c r="I12" s="720"/>
      <c r="J12" s="720"/>
      <c r="K12" s="720"/>
      <c r="L12" s="720"/>
      <c r="M12" s="720"/>
      <c r="N12" s="720"/>
      <c r="O12" s="720"/>
      <c r="P12" s="720"/>
      <c r="Q12" s="720"/>
      <c r="R12" s="720"/>
      <c r="S12" s="720"/>
      <c r="T12" s="720"/>
      <c r="U12" s="720"/>
      <c r="V12" s="720"/>
      <c r="W12" s="720"/>
      <c r="X12" s="720"/>
      <c r="Y12" s="720"/>
      <c r="Z12" s="720"/>
    </row>
    <row r="13" spans="1:26" ht="15" customHeight="1" x14ac:dyDescent="0.25">
      <c r="A13" s="720"/>
      <c r="B13" s="720"/>
      <c r="C13" s="720"/>
      <c r="D13" s="720"/>
      <c r="E13" s="720"/>
      <c r="F13" s="720"/>
      <c r="G13" s="720"/>
      <c r="H13" s="720"/>
      <c r="I13" s="720"/>
      <c r="J13" s="720"/>
      <c r="K13" s="720"/>
      <c r="L13" s="720"/>
      <c r="M13" s="720"/>
      <c r="N13" s="720"/>
      <c r="O13" s="720"/>
      <c r="P13" s="720"/>
      <c r="Q13" s="720"/>
      <c r="R13" s="720"/>
      <c r="S13" s="720"/>
      <c r="T13" s="720"/>
      <c r="U13" s="720"/>
      <c r="V13" s="720"/>
      <c r="W13" s="720"/>
      <c r="X13" s="720"/>
      <c r="Y13" s="720"/>
      <c r="Z13" s="720"/>
    </row>
    <row r="14" spans="1:26" ht="15" customHeight="1" x14ac:dyDescent="0.25">
      <c r="A14" s="720"/>
      <c r="B14" s="720"/>
      <c r="C14" s="720"/>
      <c r="D14" s="720"/>
      <c r="E14" s="720"/>
      <c r="F14" s="720"/>
      <c r="G14" s="720"/>
      <c r="H14" s="720"/>
      <c r="I14" s="720"/>
      <c r="J14" s="720"/>
      <c r="K14" s="720"/>
      <c r="L14" s="720"/>
      <c r="M14" s="720"/>
      <c r="N14" s="720"/>
      <c r="O14" s="720"/>
      <c r="P14" s="720"/>
      <c r="Q14" s="720"/>
      <c r="R14" s="720"/>
      <c r="S14" s="720"/>
      <c r="T14" s="720"/>
      <c r="U14" s="720"/>
      <c r="V14" s="720"/>
      <c r="W14" s="720"/>
      <c r="X14" s="720"/>
      <c r="Y14" s="720"/>
      <c r="Z14" s="720"/>
    </row>
    <row r="15" spans="1:26" ht="15" customHeight="1" x14ac:dyDescent="0.25">
      <c r="A15" s="720"/>
      <c r="B15" s="720"/>
      <c r="C15" s="720"/>
      <c r="D15" s="720"/>
      <c r="E15" s="720"/>
      <c r="F15" s="720"/>
      <c r="G15" s="720"/>
      <c r="H15" s="720"/>
      <c r="I15" s="720"/>
      <c r="J15" s="720"/>
      <c r="K15" s="720"/>
      <c r="L15" s="720"/>
      <c r="M15" s="720"/>
      <c r="N15" s="720"/>
      <c r="O15" s="720"/>
      <c r="P15" s="720"/>
      <c r="Q15" s="720"/>
      <c r="R15" s="720"/>
      <c r="S15" s="720"/>
      <c r="T15" s="720"/>
      <c r="U15" s="720"/>
      <c r="V15" s="720"/>
      <c r="W15" s="720"/>
      <c r="X15" s="720"/>
      <c r="Y15" s="720"/>
      <c r="Z15" s="720"/>
    </row>
    <row r="16" spans="1:26" ht="15" customHeight="1" x14ac:dyDescent="0.25">
      <c r="A16" s="720"/>
      <c r="B16" s="720"/>
      <c r="C16" s="720"/>
      <c r="D16" s="720"/>
      <c r="E16" s="720"/>
      <c r="F16" s="720"/>
      <c r="G16" s="720"/>
      <c r="H16" s="720"/>
      <c r="I16" s="720"/>
      <c r="J16" s="720"/>
      <c r="K16" s="720"/>
      <c r="L16" s="720"/>
      <c r="M16" s="720"/>
      <c r="N16" s="720"/>
      <c r="O16" s="720"/>
      <c r="P16" s="720"/>
      <c r="Q16" s="720"/>
      <c r="R16" s="720"/>
      <c r="S16" s="720"/>
      <c r="T16" s="720"/>
      <c r="U16" s="720"/>
      <c r="V16" s="720"/>
      <c r="W16" s="720"/>
      <c r="X16" s="720"/>
      <c r="Y16" s="720"/>
      <c r="Z16" s="720"/>
    </row>
    <row r="17" spans="1:32" ht="15" customHeight="1" x14ac:dyDescent="0.25">
      <c r="A17" s="720"/>
      <c r="B17" s="720"/>
      <c r="C17" s="720"/>
      <c r="D17" s="720"/>
      <c r="E17" s="720"/>
      <c r="F17" s="720"/>
      <c r="G17" s="720"/>
      <c r="H17" s="720"/>
      <c r="I17" s="720"/>
      <c r="J17" s="720"/>
      <c r="K17" s="720"/>
      <c r="L17" s="720"/>
      <c r="M17" s="720"/>
      <c r="N17" s="720"/>
      <c r="O17" s="720"/>
      <c r="P17" s="720"/>
      <c r="Q17" s="720"/>
      <c r="R17" s="720"/>
      <c r="S17" s="720"/>
      <c r="T17" s="720"/>
      <c r="U17" s="720"/>
      <c r="V17" s="720"/>
      <c r="W17" s="720"/>
      <c r="X17" s="720"/>
      <c r="Y17" s="720"/>
      <c r="Z17" s="720"/>
    </row>
    <row r="18" spans="1:32" ht="15" customHeight="1" x14ac:dyDescent="0.25">
      <c r="A18" s="720"/>
      <c r="B18" s="720"/>
      <c r="C18" s="720"/>
      <c r="D18" s="720"/>
      <c r="E18" s="720"/>
      <c r="F18" s="720"/>
      <c r="G18" s="720"/>
      <c r="H18" s="720"/>
      <c r="I18" s="720"/>
      <c r="J18" s="720"/>
      <c r="K18" s="720"/>
      <c r="L18" s="720"/>
      <c r="M18" s="720"/>
      <c r="N18" s="720"/>
      <c r="O18" s="720"/>
      <c r="P18" s="720"/>
      <c r="Q18" s="720"/>
      <c r="R18" s="720"/>
      <c r="S18" s="720"/>
      <c r="T18" s="720"/>
      <c r="U18" s="720"/>
      <c r="V18" s="720"/>
      <c r="W18" s="720"/>
      <c r="X18" s="720"/>
      <c r="Y18" s="720"/>
      <c r="Z18" s="720"/>
    </row>
    <row r="19" spans="1:32" ht="15" customHeight="1" x14ac:dyDescent="0.25">
      <c r="A19" s="720"/>
      <c r="B19" s="720"/>
      <c r="C19" s="720"/>
      <c r="D19" s="720"/>
      <c r="E19" s="720"/>
      <c r="F19" s="720"/>
      <c r="G19" s="720"/>
      <c r="H19" s="720"/>
      <c r="I19" s="720"/>
      <c r="J19" s="720"/>
      <c r="K19" s="720"/>
      <c r="L19" s="720"/>
      <c r="M19" s="720"/>
      <c r="N19" s="720"/>
      <c r="O19" s="720"/>
      <c r="P19" s="720"/>
      <c r="Q19" s="720"/>
      <c r="R19" s="720"/>
      <c r="S19" s="720"/>
      <c r="T19" s="720"/>
      <c r="U19" s="720"/>
      <c r="V19" s="720"/>
      <c r="W19" s="720"/>
      <c r="X19" s="720"/>
      <c r="Y19" s="720"/>
      <c r="Z19" s="720"/>
      <c r="AF19" s="115" t="s">
        <v>0</v>
      </c>
    </row>
    <row r="20" spans="1:32" ht="15" customHeight="1" x14ac:dyDescent="0.25">
      <c r="A20" s="720"/>
      <c r="B20" s="720"/>
      <c r="C20" s="720"/>
      <c r="D20" s="720"/>
      <c r="E20" s="720"/>
      <c r="F20" s="720"/>
      <c r="G20" s="720"/>
      <c r="H20" s="720"/>
      <c r="I20" s="720"/>
      <c r="J20" s="720"/>
      <c r="K20" s="720"/>
      <c r="L20" s="720"/>
      <c r="M20" s="720"/>
      <c r="N20" s="720"/>
      <c r="O20" s="720"/>
      <c r="P20" s="720"/>
      <c r="Q20" s="720"/>
      <c r="R20" s="720"/>
      <c r="S20" s="720"/>
      <c r="T20" s="720"/>
      <c r="U20" s="720"/>
      <c r="V20" s="720"/>
      <c r="W20" s="720"/>
      <c r="X20" s="720"/>
      <c r="Y20" s="720"/>
      <c r="Z20" s="720"/>
    </row>
    <row r="21" spans="1:32" ht="15" customHeight="1" x14ac:dyDescent="0.25">
      <c r="A21" s="720"/>
      <c r="B21" s="720"/>
      <c r="C21" s="720"/>
      <c r="D21" s="720"/>
      <c r="E21" s="720"/>
      <c r="F21" s="720"/>
      <c r="G21" s="720"/>
      <c r="H21" s="720"/>
      <c r="I21" s="720"/>
      <c r="J21" s="720"/>
      <c r="K21" s="720"/>
      <c r="L21" s="720"/>
      <c r="M21" s="720"/>
      <c r="N21" s="720"/>
      <c r="O21" s="720"/>
      <c r="P21" s="720"/>
      <c r="Q21" s="720"/>
      <c r="R21" s="720"/>
      <c r="S21" s="720"/>
      <c r="T21" s="720"/>
      <c r="U21" s="720"/>
      <c r="V21" s="720"/>
      <c r="W21" s="720"/>
      <c r="X21" s="720"/>
      <c r="Y21" s="720"/>
      <c r="Z21" s="720"/>
    </row>
    <row r="22" spans="1:32" ht="15" customHeight="1" x14ac:dyDescent="0.25">
      <c r="A22" s="720"/>
      <c r="B22" s="720"/>
      <c r="C22" s="720"/>
      <c r="D22" s="720"/>
      <c r="E22" s="720"/>
      <c r="F22" s="720"/>
      <c r="G22" s="720"/>
      <c r="H22" s="720"/>
      <c r="I22" s="720"/>
      <c r="J22" s="720"/>
      <c r="K22" s="720"/>
      <c r="L22" s="720"/>
      <c r="M22" s="720"/>
      <c r="N22" s="720"/>
      <c r="O22" s="720"/>
      <c r="P22" s="720"/>
      <c r="Q22" s="720"/>
      <c r="R22" s="720"/>
      <c r="S22" s="720"/>
      <c r="T22" s="720"/>
      <c r="U22" s="720"/>
      <c r="V22" s="720"/>
      <c r="W22" s="720"/>
      <c r="X22" s="720"/>
      <c r="Y22" s="720"/>
      <c r="Z22" s="720"/>
      <c r="AB22" s="721"/>
      <c r="AC22" s="721"/>
      <c r="AD22" s="721"/>
      <c r="AE22" s="721"/>
      <c r="AF22" s="205"/>
    </row>
    <row r="23" spans="1:32" ht="15" customHeight="1" x14ac:dyDescent="0.25">
      <c r="A23" s="720"/>
      <c r="B23" s="720"/>
      <c r="C23" s="720"/>
      <c r="D23" s="720"/>
      <c r="E23" s="720"/>
      <c r="F23" s="720"/>
      <c r="G23" s="720"/>
      <c r="H23" s="720"/>
      <c r="I23" s="720"/>
      <c r="J23" s="720"/>
      <c r="K23" s="720"/>
      <c r="L23" s="720"/>
      <c r="M23" s="720"/>
      <c r="N23" s="720"/>
      <c r="O23" s="720"/>
      <c r="P23" s="720"/>
      <c r="Q23" s="720"/>
      <c r="R23" s="720"/>
      <c r="S23" s="720"/>
      <c r="T23" s="720"/>
      <c r="U23" s="720"/>
      <c r="V23" s="720"/>
      <c r="W23" s="720"/>
      <c r="X23" s="720"/>
      <c r="Y23" s="720"/>
      <c r="Z23" s="720"/>
      <c r="AB23" s="721"/>
      <c r="AC23" s="721"/>
      <c r="AD23" s="721"/>
      <c r="AE23" s="721"/>
      <c r="AF23" s="205"/>
    </row>
    <row r="24" spans="1:32" ht="15" customHeight="1" x14ac:dyDescent="0.25">
      <c r="A24" s="720"/>
      <c r="B24" s="720"/>
      <c r="C24" s="720"/>
      <c r="D24" s="720"/>
      <c r="E24" s="720"/>
      <c r="F24" s="720"/>
      <c r="G24" s="720"/>
      <c r="H24" s="720"/>
      <c r="I24" s="720"/>
      <c r="J24" s="720"/>
      <c r="K24" s="720"/>
      <c r="L24" s="720"/>
      <c r="M24" s="720"/>
      <c r="N24" s="720"/>
      <c r="O24" s="720"/>
      <c r="P24" s="720"/>
      <c r="Q24" s="720"/>
      <c r="R24" s="720"/>
      <c r="S24" s="720"/>
      <c r="T24" s="720"/>
      <c r="U24" s="720"/>
      <c r="V24" s="720"/>
      <c r="W24" s="720"/>
      <c r="X24" s="720"/>
      <c r="Y24" s="720"/>
      <c r="Z24" s="720"/>
      <c r="AB24" s="721"/>
      <c r="AC24" s="721"/>
      <c r="AD24" s="721"/>
      <c r="AE24" s="721"/>
      <c r="AF24" s="205"/>
    </row>
    <row r="25" spans="1:32" ht="15" customHeight="1" x14ac:dyDescent="0.25">
      <c r="A25" s="720"/>
      <c r="B25" s="720"/>
      <c r="C25" s="720"/>
      <c r="D25" s="720"/>
      <c r="E25" s="720"/>
      <c r="F25" s="720"/>
      <c r="G25" s="720"/>
      <c r="H25" s="720"/>
      <c r="I25" s="720"/>
      <c r="J25" s="720"/>
      <c r="K25" s="720"/>
      <c r="L25" s="720"/>
      <c r="M25" s="720"/>
      <c r="N25" s="720"/>
      <c r="O25" s="720"/>
      <c r="P25" s="720"/>
      <c r="Q25" s="720"/>
      <c r="R25" s="720"/>
      <c r="S25" s="720"/>
      <c r="T25" s="720"/>
      <c r="U25" s="720"/>
      <c r="V25" s="720"/>
      <c r="W25" s="720"/>
      <c r="X25" s="720"/>
      <c r="Y25" s="720"/>
      <c r="Z25" s="720"/>
      <c r="AB25" s="721"/>
      <c r="AC25" s="721"/>
      <c r="AD25" s="721"/>
      <c r="AE25" s="721"/>
      <c r="AF25" s="205"/>
    </row>
    <row r="26" spans="1:32" ht="15" customHeight="1" x14ac:dyDescent="0.25">
      <c r="A26" s="720"/>
      <c r="B26" s="720"/>
      <c r="C26" s="720"/>
      <c r="D26" s="720"/>
      <c r="E26" s="720"/>
      <c r="F26" s="720"/>
      <c r="G26" s="720"/>
      <c r="H26" s="720"/>
      <c r="I26" s="720"/>
      <c r="J26" s="720"/>
      <c r="K26" s="720"/>
      <c r="L26" s="720"/>
      <c r="M26" s="720"/>
      <c r="N26" s="720"/>
      <c r="O26" s="720"/>
      <c r="P26" s="720"/>
      <c r="Q26" s="720"/>
      <c r="R26" s="720"/>
      <c r="S26" s="720"/>
      <c r="T26" s="720"/>
      <c r="U26" s="720"/>
      <c r="V26" s="720"/>
      <c r="W26" s="720"/>
      <c r="X26" s="720"/>
      <c r="Y26" s="720"/>
      <c r="Z26" s="720"/>
      <c r="AB26" s="205"/>
      <c r="AC26" s="205"/>
      <c r="AD26" s="205"/>
      <c r="AE26" s="205"/>
      <c r="AF26" s="205"/>
    </row>
    <row r="27" spans="1:32" ht="15" customHeight="1" x14ac:dyDescent="0.25">
      <c r="A27" s="720"/>
      <c r="B27" s="720"/>
      <c r="C27" s="720"/>
      <c r="D27" s="720"/>
      <c r="E27" s="720"/>
      <c r="F27" s="720"/>
      <c r="G27" s="720"/>
      <c r="H27" s="720"/>
      <c r="I27" s="720"/>
      <c r="J27" s="720"/>
      <c r="K27" s="720"/>
      <c r="L27" s="720"/>
      <c r="M27" s="720"/>
      <c r="N27" s="720"/>
      <c r="O27" s="720"/>
      <c r="P27" s="720"/>
      <c r="Q27" s="720"/>
      <c r="R27" s="720"/>
      <c r="S27" s="720"/>
      <c r="T27" s="720"/>
      <c r="U27" s="720"/>
      <c r="V27" s="720"/>
      <c r="W27" s="720"/>
      <c r="X27" s="720"/>
      <c r="Y27" s="720"/>
      <c r="Z27" s="720"/>
      <c r="AB27" s="205"/>
      <c r="AC27" s="205"/>
      <c r="AD27" s="205"/>
      <c r="AE27" s="205"/>
      <c r="AF27" s="205"/>
    </row>
    <row r="28" spans="1:32" ht="15" customHeight="1" x14ac:dyDescent="0.25">
      <c r="A28" s="720"/>
      <c r="B28" s="720"/>
      <c r="C28" s="720"/>
      <c r="D28" s="720"/>
      <c r="E28" s="720"/>
      <c r="F28" s="720"/>
      <c r="G28" s="720"/>
      <c r="H28" s="720"/>
      <c r="I28" s="720"/>
      <c r="J28" s="720"/>
      <c r="K28" s="720"/>
      <c r="L28" s="720"/>
      <c r="M28" s="720"/>
      <c r="N28" s="720"/>
      <c r="O28" s="720"/>
      <c r="P28" s="720"/>
      <c r="Q28" s="720"/>
      <c r="R28" s="720"/>
      <c r="S28" s="720"/>
      <c r="T28" s="720"/>
      <c r="U28" s="720"/>
      <c r="V28" s="720"/>
      <c r="W28" s="720"/>
      <c r="X28" s="720"/>
      <c r="Y28" s="720"/>
      <c r="Z28" s="720"/>
      <c r="AB28" s="205"/>
      <c r="AC28" s="205"/>
      <c r="AD28" s="205"/>
      <c r="AE28" s="205"/>
      <c r="AF28" s="205"/>
    </row>
    <row r="29" spans="1:32" ht="15" customHeight="1" x14ac:dyDescent="0.25">
      <c r="A29" s="720"/>
      <c r="B29" s="720"/>
      <c r="C29" s="720"/>
      <c r="D29" s="720"/>
      <c r="E29" s="720"/>
      <c r="F29" s="720"/>
      <c r="G29" s="720"/>
      <c r="H29" s="720"/>
      <c r="I29" s="720"/>
      <c r="J29" s="720"/>
      <c r="K29" s="720"/>
      <c r="L29" s="720"/>
      <c r="M29" s="720"/>
      <c r="N29" s="720"/>
      <c r="O29" s="720"/>
      <c r="P29" s="720"/>
      <c r="Q29" s="720"/>
      <c r="R29" s="720"/>
      <c r="S29" s="720"/>
      <c r="T29" s="720"/>
      <c r="U29" s="720"/>
      <c r="V29" s="720"/>
      <c r="W29" s="720"/>
      <c r="X29" s="720"/>
      <c r="Y29" s="720"/>
      <c r="Z29" s="720"/>
    </row>
    <row r="30" spans="1:32" ht="15" customHeight="1" x14ac:dyDescent="0.25">
      <c r="A30" s="720"/>
      <c r="B30" s="720"/>
      <c r="C30" s="720"/>
      <c r="D30" s="720"/>
      <c r="E30" s="720"/>
      <c r="F30" s="720"/>
      <c r="G30" s="720"/>
      <c r="H30" s="720"/>
      <c r="I30" s="720"/>
      <c r="J30" s="720"/>
      <c r="K30" s="720"/>
      <c r="L30" s="720"/>
      <c r="M30" s="720"/>
      <c r="N30" s="720"/>
      <c r="O30" s="720"/>
      <c r="P30" s="720"/>
      <c r="Q30" s="720"/>
      <c r="R30" s="720"/>
      <c r="S30" s="720"/>
      <c r="T30" s="720"/>
      <c r="U30" s="720"/>
      <c r="V30" s="720"/>
      <c r="W30" s="720"/>
      <c r="X30" s="720"/>
      <c r="Y30" s="720"/>
      <c r="Z30" s="720"/>
    </row>
    <row r="31" spans="1:32" ht="15" customHeight="1" x14ac:dyDescent="0.25">
      <c r="A31" s="720"/>
      <c r="B31" s="720"/>
      <c r="C31" s="720"/>
      <c r="D31" s="720"/>
      <c r="E31" s="720"/>
      <c r="F31" s="720"/>
      <c r="G31" s="720"/>
      <c r="H31" s="720"/>
      <c r="I31" s="720"/>
      <c r="J31" s="720"/>
      <c r="K31" s="720"/>
      <c r="L31" s="720"/>
      <c r="M31" s="720"/>
      <c r="N31" s="720"/>
      <c r="O31" s="720"/>
      <c r="P31" s="720"/>
      <c r="Q31" s="720"/>
      <c r="R31" s="720"/>
      <c r="S31" s="720"/>
      <c r="T31" s="720"/>
      <c r="U31" s="720"/>
      <c r="V31" s="720"/>
      <c r="W31" s="720"/>
      <c r="X31" s="720"/>
      <c r="Y31" s="720"/>
      <c r="Z31" s="720"/>
    </row>
    <row r="32" spans="1:32" ht="15" customHeight="1" x14ac:dyDescent="0.25">
      <c r="A32" s="720"/>
      <c r="B32" s="720"/>
      <c r="C32" s="720"/>
      <c r="D32" s="720"/>
      <c r="E32" s="720"/>
      <c r="F32" s="720"/>
      <c r="G32" s="720"/>
      <c r="H32" s="720"/>
      <c r="I32" s="720"/>
      <c r="J32" s="720"/>
      <c r="K32" s="720"/>
      <c r="L32" s="720"/>
      <c r="M32" s="720"/>
      <c r="N32" s="720"/>
      <c r="O32" s="720"/>
      <c r="P32" s="720"/>
      <c r="Q32" s="720"/>
      <c r="R32" s="720"/>
      <c r="S32" s="720"/>
      <c r="T32" s="720"/>
      <c r="U32" s="720"/>
      <c r="V32" s="720"/>
      <c r="W32" s="720"/>
      <c r="X32" s="720"/>
      <c r="Y32" s="720"/>
      <c r="Z32" s="720"/>
    </row>
    <row r="33" spans="1:26" ht="15" customHeight="1" x14ac:dyDescent="0.25">
      <c r="A33" s="720"/>
      <c r="B33" s="720"/>
      <c r="C33" s="720"/>
      <c r="D33" s="720"/>
      <c r="E33" s="720"/>
      <c r="F33" s="720"/>
      <c r="G33" s="720"/>
      <c r="H33" s="720"/>
      <c r="I33" s="720"/>
      <c r="J33" s="720"/>
      <c r="K33" s="720"/>
      <c r="L33" s="720"/>
      <c r="M33" s="720"/>
      <c r="N33" s="720"/>
      <c r="O33" s="720"/>
      <c r="P33" s="720"/>
      <c r="Q33" s="720"/>
      <c r="R33" s="720"/>
      <c r="S33" s="720"/>
      <c r="T33" s="720"/>
      <c r="U33" s="720"/>
      <c r="V33" s="720"/>
      <c r="W33" s="720"/>
      <c r="X33" s="720"/>
      <c r="Y33" s="720"/>
      <c r="Z33" s="720"/>
    </row>
    <row r="34" spans="1:26" ht="15" customHeight="1" x14ac:dyDescent="0.25">
      <c r="A34" s="720"/>
      <c r="B34" s="720"/>
      <c r="C34" s="720"/>
      <c r="D34" s="720"/>
      <c r="E34" s="720"/>
      <c r="F34" s="720"/>
      <c r="G34" s="720"/>
      <c r="H34" s="720"/>
      <c r="I34" s="720"/>
      <c r="J34" s="720"/>
      <c r="K34" s="720"/>
      <c r="L34" s="720"/>
      <c r="M34" s="720"/>
      <c r="N34" s="720"/>
      <c r="O34" s="720"/>
      <c r="P34" s="720"/>
      <c r="Q34" s="720"/>
      <c r="R34" s="720"/>
      <c r="S34" s="720"/>
      <c r="T34" s="720"/>
      <c r="U34" s="720"/>
      <c r="V34" s="720"/>
      <c r="W34" s="720"/>
      <c r="X34" s="720"/>
      <c r="Y34" s="720"/>
      <c r="Z34" s="720"/>
    </row>
    <row r="35" spans="1:26" ht="15" customHeight="1" x14ac:dyDescent="0.25">
      <c r="A35" s="720"/>
      <c r="B35" s="720"/>
      <c r="C35" s="720"/>
      <c r="D35" s="720"/>
      <c r="E35" s="720"/>
      <c r="F35" s="720"/>
      <c r="G35" s="720"/>
      <c r="H35" s="720"/>
      <c r="I35" s="720"/>
      <c r="J35" s="720"/>
      <c r="K35" s="720"/>
      <c r="L35" s="720"/>
      <c r="M35" s="720"/>
      <c r="N35" s="720"/>
      <c r="O35" s="720"/>
      <c r="P35" s="720"/>
      <c r="Q35" s="720"/>
      <c r="R35" s="720"/>
      <c r="S35" s="720"/>
      <c r="T35" s="720"/>
      <c r="U35" s="720"/>
      <c r="V35" s="720"/>
      <c r="W35" s="720"/>
      <c r="X35" s="720"/>
      <c r="Y35" s="720"/>
      <c r="Z35" s="720"/>
    </row>
    <row r="36" spans="1:26" ht="15" customHeight="1" x14ac:dyDescent="0.25">
      <c r="A36" s="720"/>
      <c r="B36" s="720"/>
      <c r="C36" s="720"/>
      <c r="D36" s="720"/>
      <c r="E36" s="720"/>
      <c r="F36" s="720"/>
      <c r="G36" s="720"/>
      <c r="H36" s="720"/>
      <c r="I36" s="720"/>
      <c r="J36" s="720"/>
      <c r="K36" s="720"/>
      <c r="L36" s="720"/>
      <c r="M36" s="720"/>
      <c r="N36" s="720"/>
      <c r="O36" s="720"/>
      <c r="P36" s="720"/>
      <c r="Q36" s="720"/>
      <c r="R36" s="720"/>
      <c r="S36" s="720"/>
      <c r="T36" s="720"/>
      <c r="U36" s="720"/>
      <c r="V36" s="720"/>
      <c r="W36" s="720"/>
      <c r="X36" s="720"/>
      <c r="Y36" s="720"/>
      <c r="Z36" s="720"/>
    </row>
    <row r="37" spans="1:26" x14ac:dyDescent="0.25">
      <c r="A37" s="722"/>
      <c r="B37" s="722"/>
      <c r="C37" s="722"/>
      <c r="D37" s="722"/>
      <c r="E37" s="722"/>
      <c r="F37" s="722"/>
      <c r="G37" s="722"/>
      <c r="H37" s="722"/>
      <c r="I37" s="722"/>
      <c r="J37" s="722"/>
      <c r="K37" s="722"/>
      <c r="L37" s="722"/>
      <c r="M37" s="722"/>
      <c r="N37" s="722"/>
      <c r="O37" s="722"/>
      <c r="P37" s="722"/>
      <c r="Q37" s="722"/>
      <c r="R37" s="722"/>
      <c r="S37" s="722"/>
      <c r="T37" s="722"/>
      <c r="U37" s="722"/>
      <c r="V37" s="722"/>
      <c r="W37" s="722"/>
      <c r="X37" s="722"/>
      <c r="Y37" s="722"/>
      <c r="Z37" s="722"/>
    </row>
    <row r="38" spans="1:26" x14ac:dyDescent="0.25">
      <c r="A38" s="723" t="s">
        <v>1</v>
      </c>
      <c r="B38" s="723"/>
      <c r="C38" s="723"/>
      <c r="D38" s="723"/>
      <c r="E38" s="723"/>
      <c r="F38" s="723"/>
      <c r="G38" s="723"/>
      <c r="H38" s="723"/>
      <c r="I38" s="723"/>
      <c r="J38" s="723"/>
      <c r="K38" s="723"/>
      <c r="L38" s="723"/>
      <c r="M38" s="723"/>
      <c r="N38" s="723"/>
      <c r="O38" s="723"/>
      <c r="P38" s="723"/>
      <c r="Q38" s="723"/>
      <c r="R38" s="723"/>
      <c r="S38" s="723"/>
      <c r="T38" s="723"/>
      <c r="U38" s="723"/>
      <c r="V38" s="723"/>
      <c r="W38" s="723"/>
      <c r="X38" s="723"/>
      <c r="Y38" s="723"/>
      <c r="Z38" s="723"/>
    </row>
    <row r="39" spans="1:26" ht="15" customHeight="1" x14ac:dyDescent="0.25">
      <c r="A39" s="724" t="s">
        <v>2</v>
      </c>
      <c r="B39" s="725"/>
      <c r="C39" s="725"/>
      <c r="D39" s="725"/>
      <c r="E39" s="725"/>
      <c r="F39" s="725"/>
      <c r="G39" s="725"/>
      <c r="H39" s="725"/>
      <c r="I39" s="725"/>
      <c r="J39" s="725"/>
      <c r="K39" s="725"/>
      <c r="L39" s="725"/>
      <c r="M39" s="725"/>
      <c r="N39" s="725"/>
      <c r="O39" s="725"/>
      <c r="P39" s="725"/>
      <c r="Q39" s="725"/>
      <c r="R39" s="725"/>
      <c r="S39" s="725"/>
      <c r="T39" s="725"/>
      <c r="U39" s="725"/>
      <c r="V39" s="725"/>
      <c r="W39" s="725"/>
      <c r="X39" s="725"/>
      <c r="Y39" s="725"/>
      <c r="Z39" s="725"/>
    </row>
    <row r="40" spans="1:26" ht="17.399999999999999" customHeight="1" x14ac:dyDescent="0.25">
      <c r="A40" s="725"/>
      <c r="B40" s="725"/>
      <c r="C40" s="725"/>
      <c r="D40" s="725"/>
      <c r="E40" s="725"/>
      <c r="F40" s="725"/>
      <c r="G40" s="725"/>
      <c r="H40" s="725"/>
      <c r="I40" s="725"/>
      <c r="J40" s="725"/>
      <c r="K40" s="725"/>
      <c r="L40" s="725"/>
      <c r="M40" s="725"/>
      <c r="N40" s="725"/>
      <c r="O40" s="725"/>
      <c r="P40" s="725"/>
      <c r="Q40" s="725"/>
      <c r="R40" s="725"/>
      <c r="S40" s="725"/>
      <c r="T40" s="725"/>
      <c r="U40" s="725"/>
      <c r="V40" s="725"/>
      <c r="W40" s="725"/>
      <c r="X40" s="725"/>
      <c r="Y40" s="725"/>
      <c r="Z40" s="725"/>
    </row>
    <row r="41" spans="1:26" x14ac:dyDescent="0.25">
      <c r="A41" s="200"/>
      <c r="B41" s="200"/>
      <c r="C41" s="200"/>
      <c r="D41" s="200"/>
      <c r="E41" s="200"/>
      <c r="F41" s="200"/>
      <c r="G41" s="200"/>
      <c r="H41" s="200"/>
      <c r="I41" s="200"/>
      <c r="J41" s="200"/>
      <c r="K41" s="200"/>
      <c r="L41" s="200"/>
      <c r="M41" s="200"/>
      <c r="N41" s="200"/>
      <c r="O41" s="200"/>
      <c r="P41" s="200"/>
      <c r="Q41" s="200"/>
      <c r="R41" s="200"/>
      <c r="S41" s="200"/>
      <c r="T41" s="200"/>
      <c r="U41" s="200"/>
      <c r="V41" s="200"/>
      <c r="W41" s="200"/>
      <c r="X41" s="200"/>
      <c r="Y41" s="200"/>
      <c r="Z41" s="200"/>
    </row>
    <row r="42" spans="1:26" x14ac:dyDescent="0.25">
      <c r="A42" s="200"/>
      <c r="B42" s="200"/>
      <c r="C42" s="200"/>
      <c r="D42" s="200"/>
      <c r="E42" s="200"/>
      <c r="F42" s="200"/>
      <c r="G42" s="200"/>
      <c r="H42" s="200"/>
      <c r="I42" s="200"/>
      <c r="J42" s="200"/>
      <c r="K42" s="200"/>
      <c r="L42" s="200"/>
      <c r="M42" s="200"/>
      <c r="N42" s="200"/>
      <c r="O42" s="200"/>
      <c r="P42" s="200"/>
      <c r="Q42" s="200"/>
      <c r="R42" s="200"/>
      <c r="S42" s="200"/>
      <c r="T42" s="200"/>
      <c r="U42" s="200"/>
      <c r="V42" s="200"/>
      <c r="W42" s="200"/>
      <c r="X42" s="200"/>
      <c r="Y42" s="200"/>
      <c r="Z42" s="200"/>
    </row>
    <row r="43" spans="1:26" x14ac:dyDescent="0.25">
      <c r="A43" s="200"/>
      <c r="B43" s="200"/>
      <c r="C43" s="200"/>
      <c r="D43" s="200"/>
      <c r="E43" s="200"/>
      <c r="F43" s="200"/>
      <c r="G43" s="200"/>
      <c r="H43" s="200"/>
      <c r="I43" s="200"/>
      <c r="J43" s="200"/>
      <c r="K43" s="200"/>
      <c r="L43" s="200"/>
      <c r="M43" s="200"/>
      <c r="N43" s="200"/>
      <c r="O43" s="200"/>
      <c r="P43" s="200"/>
      <c r="Q43" s="200"/>
      <c r="R43" s="200"/>
      <c r="S43" s="200"/>
      <c r="T43" s="200"/>
      <c r="U43" s="200"/>
      <c r="V43" s="200"/>
      <c r="W43" s="200"/>
      <c r="X43" s="200"/>
      <c r="Y43" s="200"/>
      <c r="Z43" s="200"/>
    </row>
    <row r="44" spans="1:26" x14ac:dyDescent="0.25">
      <c r="A44" s="200"/>
      <c r="B44" s="200"/>
      <c r="C44" s="200"/>
      <c r="D44" s="200"/>
      <c r="E44" s="200"/>
      <c r="F44" s="200"/>
      <c r="G44" s="200"/>
      <c r="H44" s="200"/>
      <c r="I44" s="200"/>
      <c r="J44" s="200"/>
      <c r="K44" s="200"/>
      <c r="L44" s="200"/>
      <c r="M44" s="200"/>
      <c r="N44" s="200"/>
      <c r="O44" s="200"/>
      <c r="P44" s="200"/>
      <c r="Q44" s="200"/>
      <c r="R44" s="200"/>
      <c r="S44" s="200"/>
      <c r="T44" s="200"/>
      <c r="U44" s="200"/>
      <c r="V44" s="200"/>
      <c r="W44" s="200"/>
      <c r="X44" s="200"/>
      <c r="Y44" s="200"/>
      <c r="Z44" s="200"/>
    </row>
    <row r="45" spans="1:26" x14ac:dyDescent="0.25">
      <c r="A45" s="200"/>
      <c r="B45" s="200"/>
      <c r="C45" s="200"/>
      <c r="D45" s="200"/>
      <c r="E45" s="200"/>
      <c r="F45" s="200"/>
      <c r="G45" s="200"/>
      <c r="H45" s="200"/>
      <c r="I45" s="200"/>
      <c r="J45" s="200"/>
      <c r="K45" s="200"/>
      <c r="L45" s="200"/>
      <c r="M45" s="200"/>
      <c r="N45" s="200"/>
      <c r="O45" s="200"/>
      <c r="P45" s="200"/>
      <c r="Q45" s="200"/>
      <c r="R45" s="200"/>
      <c r="S45" s="200"/>
      <c r="T45" s="200"/>
      <c r="U45" s="200"/>
      <c r="V45" s="200"/>
      <c r="W45" s="200"/>
      <c r="X45" s="200"/>
      <c r="Y45" s="200"/>
      <c r="Z45" s="200"/>
    </row>
    <row r="46" spans="1:26" ht="15" customHeight="1" x14ac:dyDescent="0.25"/>
    <row r="47" spans="1:26" ht="15" customHeight="1" x14ac:dyDescent="0.25"/>
    <row r="48" spans="1:26" ht="15" customHeight="1" x14ac:dyDescent="0.25"/>
    <row r="49" spans="11:33" ht="15" customHeight="1" x14ac:dyDescent="0.25"/>
    <row r="50" spans="11:33" ht="15" customHeight="1" x14ac:dyDescent="0.25"/>
    <row r="51" spans="11:33" ht="15" customHeight="1" x14ac:dyDescent="0.25"/>
    <row r="52" spans="11:33" ht="15" customHeight="1" x14ac:dyDescent="0.25"/>
    <row r="53" spans="11:33" ht="15" customHeight="1" x14ac:dyDescent="0.25"/>
    <row r="54" spans="11:33" ht="15" customHeight="1" x14ac:dyDescent="0.25"/>
    <row r="55" spans="11:33" ht="15" customHeight="1" x14ac:dyDescent="0.25"/>
    <row r="56" spans="11:33" ht="15" customHeight="1" x14ac:dyDescent="0.25"/>
    <row r="57" spans="11:33" ht="15" customHeight="1" x14ac:dyDescent="0.25"/>
    <row r="58" spans="11:33" ht="15" customHeight="1" x14ac:dyDescent="0.25"/>
    <row r="59" spans="11:33" ht="15" customHeight="1" x14ac:dyDescent="0.25"/>
    <row r="60" spans="11:33" ht="15" customHeight="1" x14ac:dyDescent="0.25">
      <c r="AB60" s="273"/>
    </row>
    <row r="61" spans="11:33" ht="15" customHeight="1" x14ac:dyDescent="0.5">
      <c r="L61" s="206"/>
      <c r="M61" s="206"/>
      <c r="N61" s="206"/>
      <c r="O61" s="206"/>
      <c r="P61" s="206"/>
      <c r="Q61" s="206"/>
      <c r="R61" s="206"/>
      <c r="S61" s="206"/>
    </row>
    <row r="62" spans="11:33" ht="15" customHeight="1" x14ac:dyDescent="0.25">
      <c r="K62" s="726" t="s">
        <v>3</v>
      </c>
      <c r="L62" s="726"/>
      <c r="M62" s="726"/>
      <c r="N62" s="726"/>
      <c r="O62" s="726"/>
      <c r="P62" s="726"/>
      <c r="Q62" s="726"/>
      <c r="R62" s="726"/>
      <c r="S62" s="726"/>
      <c r="AB62" s="718"/>
      <c r="AC62" s="718"/>
      <c r="AD62" s="718"/>
      <c r="AE62" s="718"/>
      <c r="AF62" s="718"/>
      <c r="AG62" s="718"/>
    </row>
    <row r="63" spans="11:33" ht="15" customHeight="1" x14ac:dyDescent="0.25">
      <c r="K63" s="726"/>
      <c r="L63" s="726"/>
      <c r="M63" s="726"/>
      <c r="N63" s="726"/>
      <c r="O63" s="726"/>
      <c r="P63" s="726"/>
      <c r="Q63" s="726"/>
      <c r="R63" s="726"/>
      <c r="S63" s="726"/>
      <c r="AB63" s="718"/>
      <c r="AC63" s="718"/>
      <c r="AD63" s="718"/>
      <c r="AE63" s="718"/>
      <c r="AF63" s="718"/>
      <c r="AG63" s="718"/>
    </row>
    <row r="64" spans="11:33" ht="15" customHeight="1" x14ac:dyDescent="0.25">
      <c r="K64" s="726"/>
      <c r="L64" s="726"/>
      <c r="M64" s="726"/>
      <c r="N64" s="726"/>
      <c r="O64" s="726"/>
      <c r="P64" s="726"/>
      <c r="Q64" s="726"/>
      <c r="R64" s="726"/>
      <c r="S64" s="726"/>
    </row>
    <row r="65" spans="1:26" ht="15" customHeight="1" x14ac:dyDescent="0.25"/>
    <row r="66" spans="1:26" ht="15" customHeight="1" x14ac:dyDescent="0.25">
      <c r="A66" s="720"/>
      <c r="B66" s="720"/>
      <c r="C66" s="720"/>
      <c r="D66" s="720"/>
      <c r="E66" s="720"/>
      <c r="F66" s="720"/>
      <c r="G66" s="720"/>
      <c r="H66" s="720"/>
      <c r="I66" s="720"/>
      <c r="J66" s="720"/>
      <c r="K66" s="720"/>
      <c r="L66" s="720"/>
      <c r="M66" s="720"/>
      <c r="N66" s="720"/>
      <c r="O66" s="720"/>
      <c r="P66" s="720"/>
      <c r="Q66" s="720"/>
      <c r="R66" s="720"/>
      <c r="S66" s="720"/>
      <c r="T66" s="720"/>
      <c r="U66" s="720"/>
      <c r="V66" s="720"/>
      <c r="W66" s="720"/>
      <c r="X66" s="720"/>
      <c r="Y66" s="720"/>
      <c r="Z66" s="720"/>
    </row>
    <row r="67" spans="1:26" ht="15" customHeight="1" x14ac:dyDescent="0.25">
      <c r="A67" s="720"/>
      <c r="B67" s="720"/>
      <c r="C67" s="720"/>
      <c r="D67" s="720"/>
      <c r="E67" s="720"/>
      <c r="F67" s="720"/>
      <c r="G67" s="720"/>
      <c r="H67" s="720"/>
      <c r="I67" s="720"/>
      <c r="J67" s="720"/>
      <c r="K67" s="720"/>
      <c r="L67" s="720"/>
      <c r="M67" s="720"/>
      <c r="N67" s="720"/>
      <c r="O67" s="720"/>
      <c r="P67" s="720"/>
      <c r="Q67" s="720"/>
      <c r="R67" s="720"/>
      <c r="S67" s="720"/>
      <c r="T67" s="720"/>
      <c r="U67" s="720"/>
      <c r="V67" s="720"/>
      <c r="W67" s="720"/>
      <c r="X67" s="720"/>
      <c r="Y67" s="720"/>
      <c r="Z67" s="720"/>
    </row>
    <row r="68" spans="1:26" ht="15" customHeight="1" x14ac:dyDescent="0.25">
      <c r="A68" s="720"/>
      <c r="B68" s="720"/>
      <c r="C68" s="720"/>
      <c r="D68" s="720"/>
      <c r="E68" s="720"/>
      <c r="F68" s="720"/>
      <c r="G68" s="720"/>
      <c r="H68" s="720"/>
      <c r="I68" s="720"/>
      <c r="J68" s="720"/>
      <c r="K68" s="720"/>
      <c r="L68" s="720"/>
      <c r="M68" s="720"/>
      <c r="N68" s="720"/>
      <c r="O68" s="720"/>
      <c r="P68" s="720"/>
      <c r="Q68" s="720"/>
      <c r="R68" s="720"/>
      <c r="S68" s="720"/>
      <c r="T68" s="720"/>
      <c r="U68" s="720"/>
      <c r="V68" s="720"/>
      <c r="W68" s="720"/>
      <c r="X68" s="720"/>
      <c r="Y68" s="720"/>
      <c r="Z68" s="720"/>
    </row>
    <row r="69" spans="1:26" ht="15" customHeight="1" x14ac:dyDescent="0.25">
      <c r="A69" s="720"/>
      <c r="B69" s="720"/>
      <c r="C69" s="720"/>
      <c r="D69" s="720"/>
      <c r="E69" s="720"/>
      <c r="F69" s="720"/>
      <c r="G69" s="720"/>
      <c r="H69" s="720"/>
      <c r="I69" s="720"/>
      <c r="J69" s="720"/>
      <c r="K69" s="720"/>
      <c r="L69" s="720"/>
      <c r="M69" s="720"/>
      <c r="N69" s="720"/>
      <c r="O69" s="720"/>
      <c r="P69" s="720"/>
      <c r="Q69" s="720"/>
      <c r="R69" s="720"/>
      <c r="S69" s="720"/>
      <c r="T69" s="720"/>
      <c r="U69" s="720"/>
      <c r="V69" s="720"/>
      <c r="W69" s="720"/>
      <c r="X69" s="720"/>
      <c r="Y69" s="720"/>
      <c r="Z69" s="720"/>
    </row>
    <row r="70" spans="1:26" ht="15" customHeight="1" x14ac:dyDescent="0.25">
      <c r="A70" s="720"/>
      <c r="B70" s="720"/>
      <c r="C70" s="720"/>
      <c r="D70" s="720"/>
      <c r="E70" s="720"/>
      <c r="F70" s="720"/>
      <c r="G70" s="720"/>
      <c r="H70" s="720"/>
      <c r="I70" s="720"/>
      <c r="J70" s="720"/>
      <c r="K70" s="720"/>
      <c r="L70" s="720"/>
      <c r="M70" s="720"/>
      <c r="N70" s="720"/>
      <c r="O70" s="720"/>
      <c r="P70" s="720"/>
      <c r="Q70" s="720"/>
      <c r="R70" s="720"/>
      <c r="S70" s="720"/>
      <c r="T70" s="720"/>
      <c r="U70" s="720"/>
      <c r="V70" s="720"/>
      <c r="W70" s="720"/>
      <c r="X70" s="720"/>
      <c r="Y70" s="720"/>
      <c r="Z70" s="720"/>
    </row>
    <row r="71" spans="1:26" ht="15" customHeight="1" x14ac:dyDescent="0.25">
      <c r="A71" s="720"/>
      <c r="B71" s="720"/>
      <c r="C71" s="720"/>
      <c r="D71" s="720"/>
      <c r="E71" s="720"/>
      <c r="F71" s="720"/>
      <c r="G71" s="720"/>
      <c r="H71" s="720"/>
      <c r="I71" s="720"/>
      <c r="J71" s="720"/>
      <c r="K71" s="720"/>
      <c r="L71" s="720"/>
      <c r="M71" s="720"/>
      <c r="N71" s="720"/>
      <c r="O71" s="720"/>
      <c r="P71" s="720"/>
      <c r="Q71" s="720"/>
      <c r="R71" s="720"/>
      <c r="S71" s="720"/>
      <c r="T71" s="720"/>
      <c r="U71" s="720"/>
      <c r="V71" s="720"/>
      <c r="W71" s="720"/>
      <c r="X71" s="720"/>
      <c r="Y71" s="720"/>
      <c r="Z71" s="720"/>
    </row>
    <row r="72" spans="1:26" ht="15" customHeight="1" x14ac:dyDescent="0.25">
      <c r="A72" s="720"/>
      <c r="B72" s="720"/>
      <c r="C72" s="720"/>
      <c r="D72" s="720"/>
      <c r="E72" s="720"/>
      <c r="F72" s="720"/>
      <c r="G72" s="720"/>
      <c r="H72" s="720"/>
      <c r="I72" s="720"/>
      <c r="J72" s="720"/>
      <c r="K72" s="720"/>
      <c r="L72" s="720"/>
      <c r="M72" s="720"/>
      <c r="N72" s="720"/>
      <c r="O72" s="720"/>
      <c r="P72" s="720"/>
      <c r="Q72" s="720"/>
      <c r="R72" s="720"/>
      <c r="S72" s="720"/>
      <c r="T72" s="720"/>
      <c r="U72" s="720"/>
      <c r="V72" s="720"/>
      <c r="W72" s="720"/>
      <c r="X72" s="720"/>
      <c r="Y72" s="720"/>
      <c r="Z72" s="720"/>
    </row>
    <row r="73" spans="1:26" ht="15" customHeight="1" x14ac:dyDescent="0.25">
      <c r="A73" s="720"/>
      <c r="B73" s="720"/>
      <c r="C73" s="720"/>
      <c r="D73" s="720"/>
      <c r="E73" s="720"/>
      <c r="F73" s="720"/>
      <c r="G73" s="720"/>
      <c r="H73" s="720"/>
      <c r="I73" s="720"/>
      <c r="J73" s="720"/>
      <c r="K73" s="720"/>
      <c r="L73" s="720"/>
      <c r="M73" s="720"/>
      <c r="N73" s="720"/>
      <c r="O73" s="720"/>
      <c r="P73" s="720"/>
      <c r="Q73" s="720"/>
      <c r="R73" s="720"/>
      <c r="S73" s="720"/>
      <c r="T73" s="720"/>
      <c r="U73" s="720"/>
      <c r="V73" s="720"/>
      <c r="W73" s="720"/>
      <c r="X73" s="720"/>
      <c r="Y73" s="720"/>
      <c r="Z73" s="720"/>
    </row>
    <row r="74" spans="1:26" ht="15" customHeight="1" x14ac:dyDescent="0.25">
      <c r="A74" s="720"/>
      <c r="B74" s="720"/>
      <c r="C74" s="720"/>
      <c r="D74" s="720"/>
      <c r="E74" s="720"/>
      <c r="F74" s="720"/>
      <c r="G74" s="720"/>
      <c r="H74" s="720"/>
      <c r="I74" s="720"/>
      <c r="J74" s="720"/>
      <c r="K74" s="720"/>
      <c r="L74" s="720"/>
      <c r="M74" s="720"/>
      <c r="N74" s="720"/>
      <c r="O74" s="720"/>
      <c r="P74" s="720"/>
      <c r="Q74" s="720"/>
      <c r="R74" s="720"/>
      <c r="S74" s="720"/>
      <c r="T74" s="720"/>
      <c r="U74" s="720"/>
      <c r="V74" s="720"/>
      <c r="W74" s="720"/>
      <c r="X74" s="720"/>
      <c r="Y74" s="720"/>
      <c r="Z74" s="720"/>
    </row>
    <row r="75" spans="1:26" ht="15" customHeight="1" x14ac:dyDescent="0.25">
      <c r="A75" s="720"/>
      <c r="B75" s="720"/>
      <c r="C75" s="720"/>
      <c r="D75" s="720"/>
      <c r="E75" s="720"/>
      <c r="F75" s="720"/>
      <c r="G75" s="720"/>
      <c r="H75" s="720"/>
      <c r="I75" s="720"/>
      <c r="J75" s="720"/>
      <c r="K75" s="720"/>
      <c r="L75" s="720"/>
      <c r="M75" s="720"/>
      <c r="N75" s="720"/>
      <c r="O75" s="720"/>
      <c r="P75" s="720"/>
      <c r="Q75" s="720"/>
      <c r="R75" s="720"/>
      <c r="S75" s="720"/>
      <c r="T75" s="720"/>
      <c r="U75" s="720"/>
      <c r="V75" s="720"/>
      <c r="W75" s="720"/>
      <c r="X75" s="720"/>
      <c r="Y75" s="720"/>
      <c r="Z75" s="720"/>
    </row>
    <row r="76" spans="1:26" ht="15" customHeight="1" x14ac:dyDescent="0.25">
      <c r="A76" s="720"/>
      <c r="B76" s="720"/>
      <c r="C76" s="720"/>
      <c r="D76" s="720"/>
      <c r="E76" s="720"/>
      <c r="F76" s="720"/>
      <c r="G76" s="720"/>
      <c r="H76" s="720"/>
      <c r="I76" s="720"/>
      <c r="J76" s="720"/>
      <c r="K76" s="720"/>
      <c r="L76" s="720"/>
      <c r="M76" s="720"/>
      <c r="N76" s="720"/>
      <c r="O76" s="720"/>
      <c r="P76" s="720"/>
      <c r="Q76" s="720"/>
      <c r="R76" s="720"/>
      <c r="S76" s="720"/>
      <c r="T76" s="720"/>
      <c r="U76" s="720"/>
      <c r="V76" s="720"/>
      <c r="W76" s="720"/>
      <c r="X76" s="720"/>
      <c r="Y76" s="720"/>
      <c r="Z76" s="720"/>
    </row>
    <row r="77" spans="1:26" ht="15" customHeight="1" x14ac:dyDescent="0.25">
      <c r="A77" s="720"/>
      <c r="B77" s="720"/>
      <c r="C77" s="720"/>
      <c r="D77" s="720"/>
      <c r="E77" s="720"/>
      <c r="F77" s="720"/>
      <c r="G77" s="720"/>
      <c r="H77" s="720"/>
      <c r="I77" s="720"/>
      <c r="J77" s="720"/>
      <c r="K77" s="720"/>
      <c r="L77" s="720"/>
      <c r="M77" s="720"/>
      <c r="N77" s="720"/>
      <c r="O77" s="720"/>
      <c r="P77" s="720"/>
      <c r="Q77" s="720"/>
      <c r="R77" s="720"/>
      <c r="S77" s="720"/>
      <c r="T77" s="720"/>
      <c r="U77" s="720"/>
      <c r="V77" s="720"/>
      <c r="W77" s="720"/>
      <c r="X77" s="720"/>
      <c r="Y77" s="720"/>
      <c r="Z77" s="720"/>
    </row>
    <row r="78" spans="1:26" ht="15" customHeight="1" x14ac:dyDescent="0.25">
      <c r="A78" s="720"/>
      <c r="B78" s="720"/>
      <c r="C78" s="720"/>
      <c r="D78" s="720"/>
      <c r="E78" s="720"/>
      <c r="F78" s="720"/>
      <c r="G78" s="720"/>
      <c r="H78" s="720"/>
      <c r="I78" s="720"/>
      <c r="J78" s="720"/>
      <c r="K78" s="720"/>
      <c r="L78" s="720"/>
      <c r="M78" s="720"/>
      <c r="N78" s="720"/>
      <c r="O78" s="720"/>
      <c r="P78" s="720"/>
      <c r="Q78" s="720"/>
      <c r="R78" s="720"/>
      <c r="S78" s="720"/>
      <c r="T78" s="720"/>
      <c r="U78" s="720"/>
      <c r="V78" s="720"/>
      <c r="W78" s="720"/>
      <c r="X78" s="720"/>
      <c r="Y78" s="720"/>
      <c r="Z78" s="720"/>
    </row>
    <row r="79" spans="1:26" ht="15" customHeight="1" x14ac:dyDescent="0.25">
      <c r="A79" s="720"/>
      <c r="B79" s="720"/>
      <c r="C79" s="720"/>
      <c r="D79" s="720"/>
      <c r="E79" s="720"/>
      <c r="F79" s="720"/>
      <c r="G79" s="720"/>
      <c r="H79" s="720"/>
      <c r="I79" s="720"/>
      <c r="J79" s="720"/>
      <c r="K79" s="720"/>
      <c r="L79" s="720"/>
      <c r="M79" s="720"/>
      <c r="N79" s="720"/>
      <c r="O79" s="720"/>
      <c r="P79" s="720"/>
      <c r="Q79" s="720"/>
      <c r="R79" s="720"/>
      <c r="S79" s="720"/>
      <c r="T79" s="720"/>
      <c r="U79" s="720"/>
      <c r="V79" s="720"/>
      <c r="W79" s="720"/>
      <c r="X79" s="720"/>
      <c r="Y79" s="720"/>
      <c r="Z79" s="720"/>
    </row>
    <row r="80" spans="1:26" ht="15" customHeight="1" x14ac:dyDescent="0.25">
      <c r="A80" s="720"/>
      <c r="B80" s="720"/>
      <c r="C80" s="720"/>
      <c r="D80" s="720"/>
      <c r="E80" s="720"/>
      <c r="F80" s="720"/>
      <c r="G80" s="720"/>
      <c r="H80" s="720"/>
      <c r="I80" s="720"/>
      <c r="J80" s="720"/>
      <c r="K80" s="720"/>
      <c r="L80" s="720"/>
      <c r="M80" s="720"/>
      <c r="N80" s="720"/>
      <c r="O80" s="720"/>
      <c r="P80" s="720"/>
      <c r="Q80" s="720"/>
      <c r="R80" s="720"/>
      <c r="S80" s="720"/>
      <c r="T80" s="720"/>
      <c r="U80" s="720"/>
      <c r="V80" s="720"/>
      <c r="W80" s="720"/>
      <c r="X80" s="720"/>
      <c r="Y80" s="720"/>
      <c r="Z80" s="720"/>
    </row>
    <row r="81" spans="1:26" ht="23.4" customHeight="1" thickBot="1" x14ac:dyDescent="0.3">
      <c r="A81" s="727" t="s">
        <v>4</v>
      </c>
      <c r="B81" s="727"/>
      <c r="C81" s="727"/>
      <c r="D81" s="727"/>
      <c r="E81" s="727"/>
      <c r="F81" s="727"/>
      <c r="G81" s="727"/>
      <c r="H81" s="727"/>
      <c r="I81" s="727"/>
      <c r="J81" s="727"/>
      <c r="K81" s="727"/>
      <c r="L81" s="727"/>
      <c r="M81" s="727"/>
      <c r="N81" s="727"/>
      <c r="O81" s="727"/>
      <c r="P81" s="727"/>
      <c r="Q81" s="727"/>
      <c r="R81" s="727"/>
      <c r="S81" s="727"/>
      <c r="T81" s="727"/>
      <c r="U81" s="727"/>
      <c r="V81" s="727"/>
      <c r="W81" s="727"/>
      <c r="X81" s="727"/>
      <c r="Y81" s="727"/>
      <c r="Z81" s="727"/>
    </row>
    <row r="82" spans="1:26" ht="15.6" thickBot="1" x14ac:dyDescent="0.3">
      <c r="A82" s="728" t="s">
        <v>5</v>
      </c>
      <c r="B82" s="728"/>
      <c r="C82" s="728"/>
      <c r="D82" s="728"/>
      <c r="E82" s="728"/>
      <c r="F82" s="728"/>
      <c r="G82" s="728"/>
      <c r="H82" s="728"/>
      <c r="I82" s="728"/>
      <c r="J82" s="193"/>
      <c r="K82" s="729"/>
      <c r="L82" s="730"/>
      <c r="M82" s="730"/>
      <c r="N82" s="730"/>
      <c r="O82" s="730"/>
      <c r="P82" s="730"/>
      <c r="Q82" s="730"/>
      <c r="R82" s="731"/>
      <c r="S82" s="732" t="s">
        <v>6</v>
      </c>
      <c r="T82" s="732"/>
      <c r="U82" s="640" t="s">
        <v>7</v>
      </c>
      <c r="V82" s="640"/>
      <c r="W82" s="733"/>
      <c r="X82" s="733"/>
      <c r="Y82" s="733"/>
      <c r="Z82" s="733"/>
    </row>
    <row r="83" spans="1:26" ht="15.6" thickBot="1" x14ac:dyDescent="0.3">
      <c r="A83" s="734" t="s">
        <v>8</v>
      </c>
      <c r="B83" s="734"/>
      <c r="C83" s="734"/>
      <c r="D83" s="734"/>
      <c r="E83" s="734"/>
      <c r="F83" s="734"/>
      <c r="G83" s="734"/>
      <c r="H83" s="734"/>
      <c r="I83" s="734"/>
      <c r="J83" s="735"/>
      <c r="K83" s="729"/>
      <c r="L83" s="730"/>
      <c r="M83" s="730"/>
      <c r="N83" s="730"/>
      <c r="O83" s="730"/>
      <c r="P83" s="730"/>
      <c r="Q83" s="730"/>
      <c r="R83" s="731"/>
      <c r="S83" s="732"/>
      <c r="T83" s="732"/>
      <c r="U83" s="736"/>
      <c r="V83" s="737"/>
      <c r="W83" s="122"/>
      <c r="X83" s="738" t="s">
        <v>9</v>
      </c>
      <c r="Y83" s="738"/>
      <c r="Z83" s="738"/>
    </row>
    <row r="84" spans="1:26" ht="16.5" customHeight="1" thickBot="1" x14ac:dyDescent="0.3">
      <c r="A84" s="739" t="s">
        <v>10</v>
      </c>
      <c r="B84" s="739"/>
      <c r="C84" s="739"/>
      <c r="D84" s="739"/>
      <c r="E84" s="739"/>
      <c r="F84" s="739"/>
      <c r="G84" s="739"/>
      <c r="H84" s="739"/>
      <c r="I84" s="739"/>
      <c r="J84" s="739"/>
      <c r="K84" s="739"/>
      <c r="L84" s="739"/>
      <c r="M84" s="739"/>
      <c r="N84" s="739"/>
      <c r="O84" s="739"/>
      <c r="P84" s="123"/>
      <c r="Q84" s="740" t="s">
        <v>11</v>
      </c>
      <c r="R84" s="464" t="s">
        <v>12</v>
      </c>
      <c r="S84" s="464"/>
      <c r="T84" s="741"/>
      <c r="U84" s="742"/>
      <c r="V84" s="742"/>
      <c r="W84" s="743"/>
      <c r="X84" s="197"/>
      <c r="Y84" s="124"/>
      <c r="Z84" s="12"/>
    </row>
    <row r="85" spans="1:26" ht="15" customHeight="1" thickBot="1" x14ac:dyDescent="0.3">
      <c r="A85" s="744">
        <v>46304</v>
      </c>
      <c r="B85" s="744"/>
      <c r="C85" s="744"/>
      <c r="D85" s="744"/>
      <c r="E85" s="744"/>
      <c r="F85" s="745" t="s">
        <v>13</v>
      </c>
      <c r="G85" s="745"/>
      <c r="H85" s="745"/>
      <c r="I85" s="745"/>
      <c r="J85" s="745"/>
      <c r="K85" s="745"/>
      <c r="L85" s="745"/>
      <c r="M85" s="745"/>
      <c r="N85" s="745"/>
      <c r="O85" s="745"/>
      <c r="Q85" s="740"/>
      <c r="R85" s="3" t="s">
        <v>14</v>
      </c>
      <c r="S85" s="746"/>
      <c r="T85" s="747"/>
      <c r="U85" s="747"/>
      <c r="V85" s="747"/>
      <c r="W85" s="572"/>
      <c r="X85" s="125"/>
      <c r="Y85" s="125"/>
      <c r="Z85" s="125"/>
    </row>
    <row r="86" spans="1:26" ht="15" customHeight="1" thickBot="1" x14ac:dyDescent="0.3">
      <c r="A86" s="748" t="s">
        <v>15</v>
      </c>
      <c r="B86" s="748"/>
      <c r="C86" s="748"/>
      <c r="D86" s="748"/>
      <c r="E86" s="748"/>
      <c r="F86" s="755" t="s">
        <v>16</v>
      </c>
      <c r="G86" s="755"/>
      <c r="H86" s="755"/>
      <c r="I86" s="755"/>
      <c r="J86" s="755"/>
      <c r="K86" s="755"/>
      <c r="L86" s="755"/>
      <c r="M86" s="755"/>
      <c r="N86" s="755"/>
      <c r="O86" s="755"/>
      <c r="Q86" s="740"/>
      <c r="R86" s="464" t="s">
        <v>17</v>
      </c>
      <c r="S86" s="464"/>
      <c r="T86" s="464"/>
      <c r="U86" s="464"/>
      <c r="V86" s="464"/>
      <c r="W86" s="754"/>
      <c r="X86" s="754"/>
      <c r="Y86" s="754"/>
      <c r="Z86" s="754"/>
    </row>
    <row r="87" spans="1:26" ht="15" customHeight="1" x14ac:dyDescent="0.25">
      <c r="A87" s="744">
        <v>46331</v>
      </c>
      <c r="B87" s="744"/>
      <c r="C87" s="744"/>
      <c r="D87" s="744"/>
      <c r="E87" s="744"/>
      <c r="F87" s="745" t="s">
        <v>18</v>
      </c>
      <c r="G87" s="745"/>
      <c r="H87" s="745"/>
      <c r="I87" s="745"/>
      <c r="J87" s="745"/>
      <c r="K87" s="745"/>
      <c r="L87" s="745"/>
      <c r="M87" s="745"/>
      <c r="N87" s="745"/>
      <c r="O87" s="745"/>
      <c r="Q87" s="740"/>
      <c r="R87" s="756"/>
      <c r="S87" s="757"/>
      <c r="T87" s="757"/>
      <c r="U87" s="757"/>
      <c r="V87" s="757"/>
      <c r="W87" s="757"/>
      <c r="X87" s="757"/>
      <c r="Y87" s="757"/>
      <c r="Z87" s="758"/>
    </row>
    <row r="88" spans="1:26" ht="15" customHeight="1" x14ac:dyDescent="0.25">
      <c r="A88" s="748" t="s">
        <v>19</v>
      </c>
      <c r="B88" s="748"/>
      <c r="C88" s="748"/>
      <c r="D88" s="748"/>
      <c r="E88" s="748"/>
      <c r="F88" s="749" t="s">
        <v>20</v>
      </c>
      <c r="G88" s="749"/>
      <c r="H88" s="749"/>
      <c r="I88" s="749"/>
      <c r="J88" s="749"/>
      <c r="K88" s="749"/>
      <c r="L88" s="749"/>
      <c r="M88" s="749"/>
      <c r="N88" s="749"/>
      <c r="O88" s="749"/>
      <c r="Q88" s="196"/>
      <c r="R88" s="750" t="s">
        <v>21</v>
      </c>
      <c r="S88" s="750"/>
      <c r="T88" s="750"/>
      <c r="U88" s="565"/>
      <c r="V88" s="566"/>
      <c r="W88" s="566"/>
      <c r="X88" s="566"/>
      <c r="Y88" s="566"/>
      <c r="Z88" s="567"/>
    </row>
    <row r="89" spans="1:26" ht="15" customHeight="1" x14ac:dyDescent="0.25">
      <c r="A89" s="748" t="s">
        <v>22</v>
      </c>
      <c r="B89" s="748"/>
      <c r="C89" s="748"/>
      <c r="D89" s="748"/>
      <c r="E89" s="748"/>
      <c r="F89" s="749" t="s">
        <v>23</v>
      </c>
      <c r="G89" s="749"/>
      <c r="H89" s="749"/>
      <c r="I89" s="749"/>
      <c r="J89" s="749"/>
      <c r="K89" s="749"/>
      <c r="L89" s="749"/>
      <c r="M89" s="749"/>
      <c r="N89" s="749"/>
      <c r="O89" s="749"/>
      <c r="Q89" s="196"/>
      <c r="R89" s="750" t="s">
        <v>24</v>
      </c>
      <c r="S89" s="750"/>
      <c r="T89" s="750"/>
      <c r="U89" s="751"/>
      <c r="V89" s="752"/>
      <c r="W89" s="752"/>
      <c r="X89" s="752"/>
      <c r="Y89" s="752"/>
      <c r="Z89" s="753"/>
    </row>
    <row r="90" spans="1:26" ht="15" customHeight="1" thickBot="1" x14ac:dyDescent="0.3">
      <c r="A90" s="748">
        <v>46420</v>
      </c>
      <c r="B90" s="748"/>
      <c r="C90" s="748"/>
      <c r="D90" s="748"/>
      <c r="E90" s="748"/>
      <c r="F90" s="755" t="s">
        <v>25</v>
      </c>
      <c r="G90" s="755"/>
      <c r="H90" s="755"/>
      <c r="I90" s="755"/>
      <c r="J90" s="755"/>
      <c r="K90" s="755"/>
      <c r="L90" s="755"/>
      <c r="M90" s="755"/>
      <c r="N90" s="755"/>
      <c r="O90" s="755"/>
      <c r="Q90" s="783" t="s">
        <v>26</v>
      </c>
      <c r="R90" s="739" t="s">
        <v>27</v>
      </c>
      <c r="S90" s="739"/>
      <c r="T90" s="739"/>
      <c r="U90" s="739"/>
      <c r="V90" s="739"/>
      <c r="W90" s="739"/>
      <c r="X90" s="739"/>
      <c r="Y90" s="739"/>
      <c r="Z90" s="739"/>
    </row>
    <row r="91" spans="1:26" ht="15" customHeight="1" thickBot="1" x14ac:dyDescent="0.3">
      <c r="A91" s="744">
        <v>46444</v>
      </c>
      <c r="B91" s="744"/>
      <c r="C91" s="744"/>
      <c r="D91" s="744"/>
      <c r="E91" s="744"/>
      <c r="F91" s="745" t="s">
        <v>28</v>
      </c>
      <c r="G91" s="745"/>
      <c r="H91" s="745"/>
      <c r="I91" s="745"/>
      <c r="J91" s="745"/>
      <c r="K91" s="745"/>
      <c r="L91" s="745"/>
      <c r="M91" s="745"/>
      <c r="N91" s="745"/>
      <c r="O91" s="745"/>
      <c r="Q91" s="783"/>
      <c r="R91" s="784" t="s">
        <v>29</v>
      </c>
      <c r="S91" s="784"/>
      <c r="T91" s="784"/>
      <c r="U91" s="784"/>
      <c r="V91" s="784"/>
      <c r="W91" s="784"/>
      <c r="X91" s="540"/>
      <c r="Y91" s="400"/>
      <c r="Z91" s="401"/>
    </row>
    <row r="92" spans="1:26" ht="15" customHeight="1" thickBot="1" x14ac:dyDescent="0.3">
      <c r="A92" s="748" t="s">
        <v>30</v>
      </c>
      <c r="B92" s="748"/>
      <c r="C92" s="748"/>
      <c r="D92" s="748"/>
      <c r="E92" s="748"/>
      <c r="F92" s="755" t="s">
        <v>31</v>
      </c>
      <c r="G92" s="755"/>
      <c r="H92" s="755"/>
      <c r="I92" s="755"/>
      <c r="J92" s="755"/>
      <c r="K92" s="755"/>
      <c r="L92" s="755"/>
      <c r="M92" s="755"/>
      <c r="N92" s="755"/>
      <c r="O92" s="755"/>
      <c r="Q92" s="783"/>
      <c r="R92" s="765" t="s">
        <v>32</v>
      </c>
      <c r="S92" s="765"/>
      <c r="T92" s="765"/>
      <c r="U92" s="765"/>
      <c r="V92" s="765"/>
      <c r="W92" s="766"/>
      <c r="X92" s="785" t="str">
        <f>Application!A23</f>
        <v>Off-road trails</v>
      </c>
      <c r="Y92" s="786"/>
      <c r="Z92" s="787"/>
    </row>
    <row r="93" spans="1:26" ht="15" customHeight="1" thickBot="1" x14ac:dyDescent="0.3">
      <c r="A93" s="748" t="s">
        <v>33</v>
      </c>
      <c r="B93" s="748"/>
      <c r="C93" s="748"/>
      <c r="D93" s="748"/>
      <c r="E93" s="748"/>
      <c r="F93" s="755" t="s">
        <v>34</v>
      </c>
      <c r="G93" s="755"/>
      <c r="H93" s="755"/>
      <c r="I93" s="755"/>
      <c r="J93" s="755"/>
      <c r="K93" s="755"/>
      <c r="L93" s="755"/>
      <c r="M93" s="755"/>
      <c r="N93" s="755"/>
      <c r="O93" s="755"/>
      <c r="Q93" s="783"/>
      <c r="R93" s="788" t="s">
        <v>35</v>
      </c>
      <c r="S93" s="788"/>
      <c r="T93" s="788"/>
      <c r="U93" s="788"/>
      <c r="V93" s="788"/>
      <c r="W93" s="788"/>
      <c r="X93" s="788"/>
      <c r="Y93" s="788"/>
      <c r="Z93" s="788"/>
    </row>
    <row r="94" spans="1:26" ht="15" customHeight="1" x14ac:dyDescent="0.25">
      <c r="A94" s="748">
        <v>46483</v>
      </c>
      <c r="B94" s="748"/>
      <c r="C94" s="748"/>
      <c r="D94" s="748"/>
      <c r="E94" s="748"/>
      <c r="F94" s="759" t="s">
        <v>36</v>
      </c>
      <c r="G94" s="759"/>
      <c r="H94" s="759"/>
      <c r="I94" s="759"/>
      <c r="J94" s="759"/>
      <c r="K94" s="759"/>
      <c r="L94" s="759"/>
      <c r="M94" s="759"/>
      <c r="N94" s="759"/>
      <c r="O94" s="759"/>
      <c r="Q94" s="783"/>
      <c r="R94" s="421"/>
      <c r="S94" s="422"/>
      <c r="T94" s="422"/>
      <c r="U94" s="422"/>
      <c r="V94" s="422"/>
      <c r="W94" s="422"/>
      <c r="X94" s="422"/>
      <c r="Y94" s="422"/>
      <c r="Z94" s="423"/>
    </row>
    <row r="95" spans="1:26" ht="15" customHeight="1" thickBot="1" x14ac:dyDescent="0.3">
      <c r="A95" s="776">
        <v>46492</v>
      </c>
      <c r="B95" s="776"/>
      <c r="C95" s="776"/>
      <c r="D95" s="776"/>
      <c r="E95" s="776"/>
      <c r="F95" s="777" t="s">
        <v>37</v>
      </c>
      <c r="G95" s="777"/>
      <c r="H95" s="777"/>
      <c r="I95" s="777"/>
      <c r="J95" s="777"/>
      <c r="K95" s="777"/>
      <c r="L95" s="777"/>
      <c r="M95" s="777"/>
      <c r="N95" s="777"/>
      <c r="O95" s="777"/>
      <c r="Q95" s="783"/>
      <c r="R95" s="424"/>
      <c r="S95" s="425"/>
      <c r="T95" s="425"/>
      <c r="U95" s="425"/>
      <c r="V95" s="425"/>
      <c r="W95" s="425"/>
      <c r="X95" s="425"/>
      <c r="Y95" s="425"/>
      <c r="Z95" s="426"/>
    </row>
    <row r="96" spans="1:26" ht="15" customHeight="1" thickTop="1" thickBot="1" x14ac:dyDescent="0.3">
      <c r="A96" s="739" t="s">
        <v>38</v>
      </c>
      <c r="B96" s="739"/>
      <c r="C96" s="739"/>
      <c r="D96" s="739"/>
      <c r="E96" s="739"/>
      <c r="F96" s="739"/>
      <c r="G96" s="739"/>
      <c r="H96" s="739"/>
      <c r="I96" s="739"/>
      <c r="J96" s="739"/>
      <c r="K96" s="739"/>
      <c r="L96" s="739"/>
      <c r="M96" s="739"/>
      <c r="N96" s="739"/>
      <c r="O96" s="739"/>
      <c r="Q96" s="783"/>
      <c r="R96" s="424"/>
      <c r="S96" s="425"/>
      <c r="T96" s="425"/>
      <c r="U96" s="425"/>
      <c r="V96" s="425"/>
      <c r="W96" s="425"/>
      <c r="X96" s="425"/>
      <c r="Y96" s="425"/>
      <c r="Z96" s="426"/>
    </row>
    <row r="97" spans="1:26" ht="15" customHeight="1" thickBot="1" x14ac:dyDescent="0.3">
      <c r="A97" s="760" t="s">
        <v>39</v>
      </c>
      <c r="B97" s="760"/>
      <c r="C97" s="760"/>
      <c r="D97" s="760"/>
      <c r="E97" s="760"/>
      <c r="F97" s="760"/>
      <c r="G97" s="760"/>
      <c r="H97" s="760"/>
      <c r="I97" s="760"/>
      <c r="J97" s="760"/>
      <c r="K97" s="760"/>
      <c r="L97" s="760"/>
      <c r="M97" s="779"/>
      <c r="N97" s="780"/>
      <c r="O97" s="781"/>
      <c r="Q97" s="783"/>
      <c r="R97" s="424"/>
      <c r="S97" s="425"/>
      <c r="T97" s="425"/>
      <c r="U97" s="425"/>
      <c r="V97" s="425"/>
      <c r="W97" s="425"/>
      <c r="X97" s="425"/>
      <c r="Y97" s="425"/>
      <c r="Z97" s="426"/>
    </row>
    <row r="98" spans="1:26" ht="15" customHeight="1" thickBot="1" x14ac:dyDescent="0.3">
      <c r="A98" s="778"/>
      <c r="B98" s="778"/>
      <c r="C98" s="778"/>
      <c r="D98" s="778"/>
      <c r="E98" s="778"/>
      <c r="F98" s="778"/>
      <c r="G98" s="778"/>
      <c r="H98" s="778"/>
      <c r="I98" s="778"/>
      <c r="J98" s="778"/>
      <c r="K98" s="778"/>
      <c r="L98" s="778"/>
      <c r="M98" s="782"/>
      <c r="N98" s="782"/>
      <c r="O98" s="782"/>
      <c r="Q98" s="783"/>
      <c r="R98" s="424"/>
      <c r="S98" s="425"/>
      <c r="T98" s="425"/>
      <c r="U98" s="425"/>
      <c r="V98" s="425"/>
      <c r="W98" s="425"/>
      <c r="X98" s="425"/>
      <c r="Y98" s="425"/>
      <c r="Z98" s="426"/>
    </row>
    <row r="99" spans="1:26" ht="15.6" customHeight="1" thickBot="1" x14ac:dyDescent="0.3">
      <c r="A99" s="760" t="s">
        <v>40</v>
      </c>
      <c r="B99" s="760"/>
      <c r="C99" s="760"/>
      <c r="D99" s="760"/>
      <c r="E99" s="760"/>
      <c r="F99" s="760"/>
      <c r="G99" s="760"/>
      <c r="H99" s="760"/>
      <c r="I99" s="760"/>
      <c r="J99" s="760"/>
      <c r="K99" s="760"/>
      <c r="L99" s="760"/>
      <c r="M99" s="761"/>
      <c r="N99" s="762"/>
      <c r="O99" s="763"/>
      <c r="Q99" s="783"/>
      <c r="R99" s="427"/>
      <c r="S99" s="428"/>
      <c r="T99" s="428"/>
      <c r="U99" s="428"/>
      <c r="V99" s="428"/>
      <c r="W99" s="428"/>
      <c r="X99" s="428"/>
      <c r="Y99" s="428"/>
      <c r="Z99" s="429"/>
    </row>
    <row r="100" spans="1:26" ht="15.75" customHeight="1" thickBot="1" x14ac:dyDescent="0.3">
      <c r="A100" s="760"/>
      <c r="B100" s="760"/>
      <c r="C100" s="760"/>
      <c r="D100" s="760"/>
      <c r="E100" s="760"/>
      <c r="F100" s="760"/>
      <c r="G100" s="760"/>
      <c r="H100" s="760"/>
      <c r="I100" s="760"/>
      <c r="J100" s="760"/>
      <c r="K100" s="760"/>
      <c r="L100" s="760"/>
      <c r="M100" s="764"/>
      <c r="N100" s="764"/>
      <c r="O100" s="764"/>
      <c r="Q100" s="783"/>
      <c r="R100" s="198" t="s">
        <v>41</v>
      </c>
      <c r="S100" s="198"/>
      <c r="T100" s="198"/>
      <c r="U100" s="198"/>
      <c r="V100" s="198"/>
      <c r="W100" s="198"/>
      <c r="X100" s="198"/>
      <c r="Y100" s="198"/>
      <c r="Z100" s="198"/>
    </row>
    <row r="101" spans="1:26" ht="15.75" customHeight="1" thickBot="1" x14ac:dyDescent="0.3">
      <c r="A101" s="769" t="s">
        <v>42</v>
      </c>
      <c r="B101" s="769"/>
      <c r="C101" s="769"/>
      <c r="D101" s="769"/>
      <c r="E101" s="769"/>
      <c r="F101" s="769"/>
      <c r="G101" s="769"/>
      <c r="H101" s="769"/>
      <c r="I101" s="769"/>
      <c r="J101" s="769"/>
      <c r="K101" s="769"/>
      <c r="L101" s="769"/>
      <c r="M101" s="769"/>
      <c r="N101" s="769"/>
      <c r="O101" s="769"/>
      <c r="Q101" s="783"/>
      <c r="R101" s="767" t="s">
        <v>43</v>
      </c>
      <c r="S101" s="767"/>
      <c r="T101" s="768"/>
      <c r="U101" s="770">
        <f>[1]Application!S6</f>
        <v>0</v>
      </c>
      <c r="V101" s="771"/>
      <c r="W101" s="772" t="s">
        <v>44</v>
      </c>
      <c r="X101" s="767"/>
      <c r="Y101" s="768"/>
      <c r="Z101" s="4" t="e">
        <f>IF(Application!X16&gt;0.2,"Y","N")</f>
        <v>#DIV/0!</v>
      </c>
    </row>
    <row r="102" spans="1:26" ht="15.75" customHeight="1" thickBot="1" x14ac:dyDescent="0.3">
      <c r="A102" s="760"/>
      <c r="B102" s="760"/>
      <c r="C102" s="760"/>
      <c r="D102" s="760"/>
      <c r="E102" s="760"/>
      <c r="F102" s="760"/>
      <c r="G102" s="760"/>
      <c r="H102" s="760"/>
      <c r="I102" s="760"/>
      <c r="J102" s="760"/>
      <c r="K102" s="760"/>
      <c r="L102" s="760"/>
      <c r="M102" s="760"/>
      <c r="N102" s="760"/>
      <c r="O102" s="760"/>
      <c r="Q102" s="783"/>
      <c r="R102" s="773" t="s">
        <v>45</v>
      </c>
      <c r="S102" s="773"/>
      <c r="T102" s="774"/>
      <c r="U102" s="770">
        <f>[1]Application!S6-[1]Application!Y6</f>
        <v>0</v>
      </c>
      <c r="V102" s="771"/>
      <c r="W102" s="775" t="s">
        <v>46</v>
      </c>
      <c r="X102" s="773"/>
      <c r="Y102" s="774"/>
      <c r="Z102" s="4">
        <f>Application!U48</f>
        <v>0</v>
      </c>
    </row>
    <row r="103" spans="1:26" ht="15.75" customHeight="1" thickBot="1" x14ac:dyDescent="0.3">
      <c r="A103" s="769" t="s">
        <v>47</v>
      </c>
      <c r="B103" s="769"/>
      <c r="C103" s="769"/>
      <c r="D103" s="769"/>
      <c r="E103" s="769"/>
      <c r="F103" s="769"/>
      <c r="G103" s="769"/>
      <c r="H103" s="769"/>
      <c r="I103" s="769"/>
      <c r="J103" s="769"/>
      <c r="K103" s="769"/>
      <c r="L103" s="769"/>
      <c r="M103" s="769"/>
      <c r="N103" s="769"/>
      <c r="O103" s="769"/>
      <c r="Q103" s="783"/>
      <c r="R103" s="773" t="s">
        <v>48</v>
      </c>
      <c r="S103" s="773"/>
      <c r="T103" s="774"/>
      <c r="U103" s="770">
        <f>[1]Application!W11</f>
        <v>0</v>
      </c>
      <c r="V103" s="771"/>
      <c r="W103" s="775" t="s">
        <v>49</v>
      </c>
      <c r="X103" s="773"/>
      <c r="Y103" s="774"/>
      <c r="Z103" s="4">
        <f>Application!H42</f>
        <v>0</v>
      </c>
    </row>
    <row r="104" spans="1:26" ht="15.6" thickBot="1" x14ac:dyDescent="0.3">
      <c r="A104" s="760"/>
      <c r="B104" s="760"/>
      <c r="C104" s="760"/>
      <c r="D104" s="760"/>
      <c r="E104" s="760"/>
      <c r="F104" s="760"/>
      <c r="G104" s="760"/>
      <c r="H104" s="760"/>
      <c r="I104" s="760"/>
      <c r="J104" s="760"/>
      <c r="K104" s="760"/>
      <c r="L104" s="760"/>
      <c r="M104" s="760"/>
      <c r="N104" s="760"/>
      <c r="O104" s="760"/>
      <c r="Q104" s="783"/>
      <c r="R104" s="5" t="s">
        <v>50</v>
      </c>
      <c r="S104" s="5"/>
      <c r="T104" s="5"/>
      <c r="U104" s="5"/>
      <c r="V104" s="5"/>
      <c r="W104" s="5"/>
      <c r="X104" s="126" t="s">
        <v>51</v>
      </c>
      <c r="Y104" s="126" t="s">
        <v>52</v>
      </c>
      <c r="Z104" s="126" t="s">
        <v>53</v>
      </c>
    </row>
    <row r="105" spans="1:26" ht="15.6" customHeight="1" thickBot="1" x14ac:dyDescent="0.3">
      <c r="A105" s="769" t="s">
        <v>54</v>
      </c>
      <c r="B105" s="769"/>
      <c r="C105" s="769"/>
      <c r="D105" s="769"/>
      <c r="E105" s="769"/>
      <c r="F105" s="769"/>
      <c r="G105" s="769"/>
      <c r="H105" s="769"/>
      <c r="I105" s="769"/>
      <c r="J105" s="769"/>
      <c r="K105" s="769"/>
      <c r="L105" s="769"/>
      <c r="M105" s="769"/>
      <c r="N105" s="769"/>
      <c r="O105" s="769"/>
      <c r="Q105" s="783"/>
      <c r="R105" s="794" t="s">
        <v>55</v>
      </c>
      <c r="S105" s="794"/>
      <c r="T105" s="794"/>
      <c r="U105" s="794"/>
      <c r="V105" s="794"/>
      <c r="W105" s="794"/>
      <c r="X105" s="315">
        <f>Application!X125</f>
        <v>0</v>
      </c>
      <c r="Y105" s="261">
        <f>[1]Application!Y139</f>
        <v>0</v>
      </c>
      <c r="Z105" s="6">
        <f>[1]Application!Z139</f>
        <v>0</v>
      </c>
    </row>
    <row r="106" spans="1:26" ht="15.6" thickBot="1" x14ac:dyDescent="0.3">
      <c r="A106" s="778"/>
      <c r="B106" s="778"/>
      <c r="C106" s="778"/>
      <c r="D106" s="778"/>
      <c r="E106" s="778"/>
      <c r="F106" s="778"/>
      <c r="G106" s="778"/>
      <c r="H106" s="778"/>
      <c r="I106" s="778"/>
      <c r="J106" s="778"/>
      <c r="K106" s="778"/>
      <c r="L106" s="778"/>
      <c r="M106" s="778"/>
      <c r="N106" s="778"/>
      <c r="O106" s="778"/>
      <c r="Q106" s="783"/>
      <c r="R106" s="791" t="s">
        <v>56</v>
      </c>
      <c r="S106" s="791"/>
      <c r="T106" s="791"/>
      <c r="U106" s="791"/>
      <c r="V106" s="791"/>
      <c r="W106" s="791"/>
      <c r="X106" s="315">
        <f>SUM(Application!X57:X74)</f>
        <v>0</v>
      </c>
      <c r="Y106" s="261">
        <f>[1]Application!Y57</f>
        <v>0</v>
      </c>
      <c r="Z106" s="6">
        <f>[1]Application!Z57</f>
        <v>0</v>
      </c>
    </row>
    <row r="107" spans="1:26" ht="15.6" customHeight="1" thickBot="1" x14ac:dyDescent="0.3">
      <c r="A107" s="769" t="s">
        <v>57</v>
      </c>
      <c r="B107" s="769"/>
      <c r="C107" s="769"/>
      <c r="D107" s="769"/>
      <c r="E107" s="769"/>
      <c r="F107" s="769"/>
      <c r="G107" s="769"/>
      <c r="H107" s="769"/>
      <c r="I107" s="769"/>
      <c r="J107" s="769"/>
      <c r="K107" s="769"/>
      <c r="L107" s="769"/>
      <c r="M107" s="769"/>
      <c r="N107" s="769"/>
      <c r="O107" s="769"/>
      <c r="Q107" s="783"/>
      <c r="R107" s="791" t="s">
        <v>58</v>
      </c>
      <c r="S107" s="791"/>
      <c r="T107" s="791"/>
      <c r="U107" s="791"/>
      <c r="V107" s="791"/>
      <c r="W107" s="791"/>
      <c r="X107" s="315">
        <f>SUM(Application!X76)</f>
        <v>0</v>
      </c>
      <c r="Y107" s="261">
        <f>[1]Application!Y73</f>
        <v>0</v>
      </c>
      <c r="Z107" s="6">
        <f>[1]Application!Z73</f>
        <v>0</v>
      </c>
    </row>
    <row r="108" spans="1:26" ht="15.6" thickBot="1" x14ac:dyDescent="0.3">
      <c r="A108" s="778"/>
      <c r="B108" s="778"/>
      <c r="C108" s="778"/>
      <c r="D108" s="778"/>
      <c r="E108" s="778"/>
      <c r="F108" s="778"/>
      <c r="G108" s="778"/>
      <c r="H108" s="778"/>
      <c r="I108" s="778"/>
      <c r="J108" s="778"/>
      <c r="K108" s="778"/>
      <c r="L108" s="778"/>
      <c r="M108" s="778"/>
      <c r="N108" s="778"/>
      <c r="O108" s="778"/>
      <c r="Q108" s="783"/>
      <c r="R108" s="790" t="s">
        <v>59</v>
      </c>
      <c r="S108" s="790"/>
      <c r="T108" s="790"/>
      <c r="U108" s="790"/>
      <c r="V108" s="790"/>
      <c r="W108" s="790"/>
      <c r="X108" s="315">
        <f>SUM(Application!X121)</f>
        <v>0</v>
      </c>
      <c r="Y108" s="261">
        <f>[1]Application!Y68</f>
        <v>0</v>
      </c>
      <c r="Z108" s="6">
        <f>[1]Application!Z68</f>
        <v>0</v>
      </c>
    </row>
    <row r="109" spans="1:26" ht="15.6" customHeight="1" thickBot="1" x14ac:dyDescent="0.3">
      <c r="A109" s="769" t="s">
        <v>60</v>
      </c>
      <c r="B109" s="792"/>
      <c r="C109" s="792"/>
      <c r="D109" s="792"/>
      <c r="E109" s="792"/>
      <c r="F109" s="792"/>
      <c r="G109" s="792"/>
      <c r="H109" s="792"/>
      <c r="I109" s="792"/>
      <c r="J109" s="792"/>
      <c r="K109" s="792"/>
      <c r="L109" s="792"/>
      <c r="M109" s="792"/>
      <c r="N109" s="792"/>
      <c r="O109" s="792"/>
      <c r="Q109" s="783"/>
      <c r="R109" s="791" t="s">
        <v>61</v>
      </c>
      <c r="S109" s="791"/>
      <c r="T109" s="791"/>
      <c r="U109" s="791"/>
      <c r="V109" s="791"/>
      <c r="W109" s="791"/>
      <c r="X109" s="315">
        <f>SUM(Application!X81:X95)</f>
        <v>0</v>
      </c>
      <c r="Y109" s="261">
        <f>SUM([1]Application!Y81:Y97)</f>
        <v>0</v>
      </c>
      <c r="Z109" s="6">
        <f>SUM([1]Application!Z81:Z97)</f>
        <v>0</v>
      </c>
    </row>
    <row r="110" spans="1:26" ht="15.6" thickBot="1" x14ac:dyDescent="0.3">
      <c r="A110" s="793"/>
      <c r="B110" s="793"/>
      <c r="C110" s="793"/>
      <c r="D110" s="793"/>
      <c r="E110" s="793"/>
      <c r="F110" s="793"/>
      <c r="G110" s="793"/>
      <c r="H110" s="793"/>
      <c r="I110" s="793"/>
      <c r="J110" s="793"/>
      <c r="K110" s="793"/>
      <c r="L110" s="793"/>
      <c r="M110" s="793"/>
      <c r="N110" s="793"/>
      <c r="O110" s="793"/>
      <c r="Q110" s="783"/>
      <c r="R110" s="791" t="s">
        <v>62</v>
      </c>
      <c r="S110" s="791"/>
      <c r="T110" s="791"/>
      <c r="U110" s="791"/>
      <c r="V110" s="791"/>
      <c r="W110" s="791"/>
      <c r="X110" s="315">
        <f>SUM(Application!X97:X112)</f>
        <v>0</v>
      </c>
      <c r="Y110" s="261">
        <f>SUM([1]Application!Y99:Y110)</f>
        <v>0</v>
      </c>
      <c r="Z110" s="6">
        <f>SUM([1]Application!Z99:Z110)</f>
        <v>0</v>
      </c>
    </row>
    <row r="111" spans="1:26" ht="15.75" customHeight="1" thickBot="1" x14ac:dyDescent="0.3">
      <c r="A111" s="795" t="s">
        <v>63</v>
      </c>
      <c r="B111" s="795"/>
      <c r="C111" s="795"/>
      <c r="D111" s="795"/>
      <c r="E111" s="795"/>
      <c r="F111" s="795"/>
      <c r="G111" s="795"/>
      <c r="H111" s="795"/>
      <c r="I111" s="795"/>
      <c r="J111" s="795"/>
      <c r="K111" s="795"/>
      <c r="L111" s="795"/>
      <c r="M111" s="795"/>
      <c r="N111" s="795"/>
      <c r="O111" s="795"/>
      <c r="Q111" s="783"/>
      <c r="R111" s="791" t="s">
        <v>64</v>
      </c>
      <c r="S111" s="791"/>
      <c r="T111" s="791"/>
      <c r="U111" s="791"/>
      <c r="V111" s="791"/>
      <c r="W111" s="791"/>
      <c r="X111" s="315">
        <f>SUM(Application!X114)</f>
        <v>0</v>
      </c>
      <c r="Y111" s="261">
        <f>SUM([1]Application!Y112:Y121)</f>
        <v>0</v>
      </c>
      <c r="Z111" s="6">
        <f>SUM([1]Application!Z112:Z121)</f>
        <v>0</v>
      </c>
    </row>
    <row r="112" spans="1:26" ht="16.5" customHeight="1" thickBot="1" x14ac:dyDescent="0.3">
      <c r="A112" s="201"/>
      <c r="B112" s="800" t="s">
        <v>65</v>
      </c>
      <c r="C112" s="800"/>
      <c r="D112" s="800"/>
      <c r="E112" s="800"/>
      <c r="F112" s="800"/>
      <c r="G112" s="800"/>
      <c r="H112" s="800"/>
      <c r="I112" s="800"/>
      <c r="J112" s="800"/>
      <c r="K112" s="800"/>
      <c r="L112" s="800"/>
      <c r="M112" s="800"/>
      <c r="N112" s="800"/>
      <c r="O112" s="800"/>
      <c r="Q112" s="783"/>
      <c r="R112" s="790" t="s">
        <v>66</v>
      </c>
      <c r="S112" s="790"/>
      <c r="T112" s="790"/>
      <c r="U112" s="790"/>
      <c r="V112" s="790"/>
      <c r="W112" s="790"/>
      <c r="X112" s="315">
        <f>Application!X128</f>
        <v>0</v>
      </c>
      <c r="Y112" s="261">
        <f>[1]Application!Y128</f>
        <v>0</v>
      </c>
      <c r="Z112" s="6">
        <f>[1]Application!Z128</f>
        <v>0</v>
      </c>
    </row>
    <row r="113" spans="1:26" ht="16.5" customHeight="1" thickBot="1" x14ac:dyDescent="0.3">
      <c r="A113" s="201"/>
      <c r="B113" s="605" t="s">
        <v>67</v>
      </c>
      <c r="C113" s="605"/>
      <c r="D113" s="605"/>
      <c r="E113" s="605"/>
      <c r="F113" s="605"/>
      <c r="G113" s="605"/>
      <c r="H113" s="605"/>
      <c r="I113" s="605"/>
      <c r="J113" s="605"/>
      <c r="K113" s="605"/>
      <c r="L113" s="605"/>
      <c r="M113" s="605"/>
      <c r="N113" s="605"/>
      <c r="O113" s="605"/>
      <c r="Q113" s="783"/>
      <c r="R113" s="791" t="s">
        <v>68</v>
      </c>
      <c r="S113" s="791"/>
      <c r="T113" s="791"/>
      <c r="U113" s="791"/>
      <c r="V113" s="791"/>
      <c r="W113" s="791"/>
      <c r="X113" s="315">
        <f>SUM(Application!X117)</f>
        <v>0</v>
      </c>
      <c r="Y113" s="261">
        <f>[1]Application!Y133</f>
        <v>0</v>
      </c>
      <c r="Z113" s="6">
        <f>[1]Application!Z133</f>
        <v>0</v>
      </c>
    </row>
    <row r="114" spans="1:26" ht="15" customHeight="1" thickBot="1" x14ac:dyDescent="0.3">
      <c r="A114" s="201"/>
      <c r="B114" s="605" t="s">
        <v>69</v>
      </c>
      <c r="C114" s="605"/>
      <c r="D114" s="605"/>
      <c r="E114" s="605"/>
      <c r="F114" s="605"/>
      <c r="G114" s="605"/>
      <c r="H114" s="605"/>
      <c r="I114" s="605"/>
      <c r="J114" s="605"/>
      <c r="K114" s="605"/>
      <c r="L114" s="605"/>
      <c r="M114" s="605"/>
      <c r="N114" s="605"/>
      <c r="O114" s="605"/>
      <c r="Q114" s="783"/>
      <c r="R114" s="798" t="s">
        <v>70</v>
      </c>
      <c r="S114" s="798"/>
      <c r="T114" s="798"/>
      <c r="U114" s="798"/>
      <c r="V114" s="798"/>
      <c r="W114" s="798"/>
      <c r="X114" s="315">
        <f>SUM(X105:X113)</f>
        <v>0</v>
      </c>
      <c r="Y114" s="261">
        <f>SUM(Y105:Y113)</f>
        <v>0</v>
      </c>
      <c r="Z114" s="7">
        <f>SUM(Z105:Z113)</f>
        <v>0</v>
      </c>
    </row>
    <row r="115" spans="1:26" ht="16.5" customHeight="1" thickBot="1" x14ac:dyDescent="0.3">
      <c r="A115" s="201"/>
      <c r="B115" s="128"/>
      <c r="C115" s="605" t="s">
        <v>71</v>
      </c>
      <c r="D115" s="605"/>
      <c r="E115" s="605"/>
      <c r="F115" s="605"/>
      <c r="G115" s="605"/>
      <c r="H115" s="605"/>
      <c r="I115" s="605"/>
      <c r="J115" s="605"/>
      <c r="K115" s="605"/>
      <c r="L115" s="605"/>
      <c r="M115" s="605"/>
      <c r="N115" s="605"/>
      <c r="O115" s="605"/>
      <c r="Q115" s="783"/>
      <c r="R115" s="799" t="s">
        <v>72</v>
      </c>
      <c r="S115" s="799"/>
      <c r="T115" s="799"/>
      <c r="U115" s="799"/>
      <c r="V115" s="799"/>
      <c r="W115" s="799"/>
      <c r="X115" s="799"/>
      <c r="Y115" s="799"/>
      <c r="Z115" s="799"/>
    </row>
    <row r="116" spans="1:26" ht="15.75" customHeight="1" x14ac:dyDescent="0.35">
      <c r="A116" s="201"/>
      <c r="B116" s="128"/>
      <c r="C116" s="797" t="s">
        <v>73</v>
      </c>
      <c r="D116" s="797"/>
      <c r="E116" s="797"/>
      <c r="F116" s="797"/>
      <c r="G116" s="797"/>
      <c r="H116" s="797"/>
      <c r="I116" s="797"/>
      <c r="J116" s="797"/>
      <c r="K116" s="797"/>
      <c r="L116" s="797"/>
      <c r="M116" s="797"/>
      <c r="N116" s="797"/>
      <c r="O116" s="797"/>
      <c r="P116" s="1"/>
      <c r="Q116" s="127"/>
      <c r="R116" s="796" t="s">
        <v>74</v>
      </c>
      <c r="S116" s="796"/>
      <c r="T116" s="796"/>
      <c r="U116" s="796"/>
      <c r="V116" s="796"/>
      <c r="W116" s="796"/>
      <c r="X116" s="796"/>
      <c r="Y116" s="796"/>
      <c r="Z116" s="262"/>
    </row>
    <row r="117" spans="1:26" ht="14.25" customHeight="1" thickBot="1" x14ac:dyDescent="0.4">
      <c r="A117" s="201"/>
      <c r="B117" s="128"/>
      <c r="C117" s="797" t="s">
        <v>75</v>
      </c>
      <c r="D117" s="797"/>
      <c r="E117" s="797"/>
      <c r="F117" s="797"/>
      <c r="G117" s="797"/>
      <c r="H117" s="797"/>
      <c r="I117" s="797"/>
      <c r="J117" s="797"/>
      <c r="K117" s="797"/>
      <c r="L117" s="797"/>
      <c r="M117" s="797"/>
      <c r="N117" s="797"/>
      <c r="O117" s="797"/>
      <c r="Q117" s="30"/>
      <c r="R117" s="506" t="s">
        <v>76</v>
      </c>
      <c r="S117" s="506"/>
      <c r="T117" s="506"/>
      <c r="U117" s="506"/>
      <c r="V117" s="506"/>
      <c r="W117" s="506"/>
      <c r="X117" s="506"/>
      <c r="Y117" s="506"/>
      <c r="Z117" s="263"/>
    </row>
    <row r="118" spans="1:26" x14ac:dyDescent="0.35">
      <c r="A118" s="201"/>
      <c r="B118" s="128"/>
      <c r="C118" s="797" t="s">
        <v>77</v>
      </c>
      <c r="D118" s="797"/>
      <c r="E118" s="797"/>
      <c r="F118" s="797"/>
      <c r="G118" s="797"/>
      <c r="H118" s="797"/>
      <c r="I118" s="797"/>
      <c r="J118" s="797"/>
      <c r="K118" s="797"/>
      <c r="L118" s="797"/>
      <c r="M118" s="797"/>
      <c r="N118" s="797"/>
      <c r="O118" s="797"/>
      <c r="Q118" s="114"/>
      <c r="R118" s="30"/>
      <c r="S118" s="30"/>
      <c r="T118" s="30"/>
      <c r="U118" s="30"/>
      <c r="V118" s="30"/>
      <c r="W118" s="30"/>
      <c r="X118" s="30"/>
      <c r="Y118" s="30"/>
      <c r="Z118" s="30"/>
    </row>
    <row r="119" spans="1:26" ht="15" customHeight="1" x14ac:dyDescent="0.25">
      <c r="A119" s="199"/>
      <c r="B119" s="195"/>
      <c r="C119" s="789" t="s">
        <v>78</v>
      </c>
      <c r="D119" s="789"/>
      <c r="E119" s="789"/>
      <c r="F119" s="789"/>
      <c r="G119" s="789"/>
      <c r="H119" s="789"/>
      <c r="I119" s="789"/>
      <c r="J119" s="789"/>
      <c r="K119" s="789"/>
      <c r="L119" s="789"/>
      <c r="M119" s="789"/>
      <c r="N119" s="789"/>
      <c r="O119" s="789"/>
      <c r="Q119" s="114"/>
      <c r="R119" s="114"/>
      <c r="S119" s="114"/>
      <c r="T119" s="114"/>
      <c r="U119" s="114"/>
      <c r="V119" s="114"/>
      <c r="W119" s="114"/>
      <c r="X119" s="114"/>
      <c r="Y119" s="114"/>
      <c r="Z119" s="114"/>
    </row>
    <row r="120" spans="1:26" ht="15.75" customHeight="1" x14ac:dyDescent="0.25">
      <c r="A120" s="201"/>
      <c r="B120" s="128"/>
      <c r="C120" s="789"/>
      <c r="D120" s="789"/>
      <c r="E120" s="789"/>
      <c r="F120" s="789"/>
      <c r="G120" s="789"/>
      <c r="H120" s="789"/>
      <c r="I120" s="789"/>
      <c r="J120" s="789"/>
      <c r="K120" s="789"/>
      <c r="L120" s="789"/>
      <c r="M120" s="789"/>
      <c r="N120" s="789"/>
      <c r="O120" s="789"/>
      <c r="Q120" s="114"/>
      <c r="R120" s="114"/>
      <c r="S120" s="114"/>
      <c r="T120" s="114"/>
      <c r="U120" s="114"/>
      <c r="V120" s="114"/>
      <c r="W120" s="114"/>
      <c r="X120" s="114"/>
      <c r="Y120" s="114"/>
      <c r="Z120" s="114"/>
    </row>
    <row r="121" spans="1:26" ht="15.75" customHeight="1" x14ac:dyDescent="0.25">
      <c r="A121" s="605" t="s">
        <v>79</v>
      </c>
      <c r="B121" s="605"/>
      <c r="C121" s="605"/>
      <c r="D121" s="605"/>
      <c r="E121" s="605"/>
      <c r="F121" s="605"/>
      <c r="G121" s="605"/>
      <c r="H121" s="605"/>
      <c r="I121" s="605"/>
      <c r="J121" s="605"/>
      <c r="K121" s="605"/>
      <c r="L121" s="605"/>
      <c r="M121" s="605"/>
      <c r="N121" s="605"/>
      <c r="O121" s="605"/>
      <c r="Q121" s="114"/>
      <c r="R121" s="114"/>
      <c r="S121" s="114"/>
      <c r="T121" s="114"/>
      <c r="U121" s="114"/>
      <c r="V121" s="114"/>
      <c r="W121" s="114"/>
      <c r="X121" s="114"/>
      <c r="Y121" s="114"/>
      <c r="Z121" s="114"/>
    </row>
    <row r="122" spans="1:26" ht="15.75" customHeight="1" x14ac:dyDescent="0.25">
      <c r="A122" s="128"/>
      <c r="B122" s="800" t="s">
        <v>80</v>
      </c>
      <c r="C122" s="800"/>
      <c r="D122" s="800"/>
      <c r="E122" s="800"/>
      <c r="F122" s="800"/>
      <c r="G122" s="800"/>
      <c r="H122" s="800"/>
      <c r="I122" s="800"/>
      <c r="J122" s="800"/>
      <c r="K122" s="800"/>
      <c r="L122" s="800"/>
      <c r="M122" s="800"/>
      <c r="N122" s="800"/>
      <c r="O122" s="800"/>
      <c r="Q122" s="114"/>
      <c r="R122" s="114"/>
      <c r="S122" s="114"/>
      <c r="T122" s="114"/>
      <c r="U122" s="114"/>
      <c r="V122" s="114"/>
      <c r="W122" s="114"/>
      <c r="X122" s="114"/>
      <c r="Y122" s="114"/>
      <c r="Z122" s="114"/>
    </row>
    <row r="123" spans="1:26" ht="15.75" customHeight="1" x14ac:dyDescent="0.25">
      <c r="A123" s="128"/>
      <c r="B123" s="1217" t="s">
        <v>81</v>
      </c>
      <c r="C123" s="1217"/>
      <c r="D123" s="1217"/>
      <c r="E123" s="1217"/>
      <c r="F123" s="1217"/>
      <c r="G123" s="1217"/>
      <c r="H123" s="1217"/>
      <c r="I123" s="1217"/>
      <c r="J123" s="1217"/>
      <c r="K123" s="1217"/>
      <c r="L123" s="1217"/>
      <c r="M123" s="1217"/>
      <c r="N123" s="1217"/>
      <c r="O123" s="1217"/>
      <c r="Q123" s="114"/>
      <c r="R123" s="114"/>
      <c r="S123" s="114"/>
      <c r="T123" s="114"/>
      <c r="U123" s="114"/>
      <c r="V123" s="114"/>
      <c r="W123" s="114"/>
      <c r="X123" s="114"/>
      <c r="Y123" s="114"/>
      <c r="Z123" s="114"/>
    </row>
    <row r="124" spans="1:26" ht="15.75" customHeight="1" x14ac:dyDescent="0.25">
      <c r="A124" s="128"/>
      <c r="B124" s="801" t="s">
        <v>82</v>
      </c>
      <c r="C124" s="801"/>
      <c r="D124" s="801"/>
      <c r="E124" s="801"/>
      <c r="F124" s="801"/>
      <c r="G124" s="801"/>
      <c r="H124" s="801"/>
      <c r="I124" s="801"/>
      <c r="J124" s="801"/>
      <c r="K124" s="801"/>
      <c r="L124" s="801"/>
      <c r="M124" s="801"/>
      <c r="N124" s="801"/>
      <c r="O124" s="801"/>
      <c r="Q124" s="114"/>
      <c r="R124" s="114"/>
      <c r="S124" s="114"/>
      <c r="T124" s="114"/>
      <c r="U124" s="114"/>
      <c r="V124" s="114"/>
      <c r="W124" s="114"/>
      <c r="X124" s="114"/>
      <c r="Y124" s="114"/>
      <c r="Z124" s="114"/>
    </row>
    <row r="125" spans="1:26" ht="15" customHeight="1" x14ac:dyDescent="0.25">
      <c r="A125" s="801" t="s">
        <v>83</v>
      </c>
      <c r="B125" s="801"/>
      <c r="C125" s="801"/>
      <c r="D125" s="801"/>
      <c r="E125" s="801"/>
      <c r="F125" s="801"/>
      <c r="G125" s="801"/>
      <c r="H125" s="801"/>
      <c r="I125" s="801"/>
      <c r="J125" s="801"/>
      <c r="K125" s="801"/>
      <c r="L125" s="801"/>
      <c r="M125" s="801"/>
      <c r="N125" s="801"/>
      <c r="O125" s="801"/>
      <c r="Q125" s="114"/>
      <c r="R125" s="114"/>
      <c r="S125" s="114"/>
      <c r="T125" s="114"/>
      <c r="U125" s="114"/>
      <c r="V125" s="114"/>
      <c r="W125" s="114"/>
      <c r="X125" s="114"/>
      <c r="Y125" s="114"/>
      <c r="Z125" s="114"/>
    </row>
    <row r="126" spans="1:26" ht="15" customHeight="1" x14ac:dyDescent="0.25">
      <c r="A126" s="802"/>
      <c r="B126" s="804" t="s">
        <v>84</v>
      </c>
      <c r="C126" s="804"/>
      <c r="D126" s="804"/>
      <c r="E126" s="804"/>
      <c r="F126" s="804"/>
      <c r="G126" s="804"/>
      <c r="H126" s="804"/>
      <c r="I126" s="804"/>
      <c r="J126" s="804"/>
      <c r="K126" s="804"/>
      <c r="L126" s="804"/>
      <c r="M126" s="804"/>
      <c r="N126" s="804"/>
      <c r="O126" s="804"/>
      <c r="Q126" s="114"/>
      <c r="R126" s="114"/>
      <c r="S126" s="114"/>
      <c r="T126" s="114"/>
      <c r="U126" s="114"/>
      <c r="V126" s="114"/>
      <c r="W126" s="114"/>
      <c r="X126" s="114"/>
      <c r="Y126" s="114"/>
      <c r="Z126" s="114"/>
    </row>
    <row r="127" spans="1:26" ht="15" customHeight="1" x14ac:dyDescent="0.25">
      <c r="A127" s="803"/>
      <c r="B127" s="801" t="s">
        <v>85</v>
      </c>
      <c r="C127" s="801"/>
      <c r="D127" s="801"/>
      <c r="E127" s="801"/>
      <c r="F127" s="801"/>
      <c r="G127" s="801"/>
      <c r="H127" s="801"/>
      <c r="I127" s="801"/>
      <c r="J127" s="801"/>
      <c r="K127" s="801"/>
      <c r="L127" s="801"/>
      <c r="M127" s="801"/>
      <c r="N127" s="801"/>
      <c r="O127" s="801"/>
      <c r="Q127" s="114"/>
      <c r="R127" s="114"/>
      <c r="S127" s="114"/>
      <c r="T127" s="114"/>
      <c r="U127" s="114"/>
      <c r="V127" s="114"/>
      <c r="W127" s="114"/>
      <c r="X127" s="114"/>
      <c r="Y127" s="114"/>
      <c r="Z127" s="114"/>
    </row>
    <row r="128" spans="1:26" ht="15.75" customHeight="1" x14ac:dyDescent="0.25">
      <c r="A128" s="330"/>
      <c r="B128" s="1219" t="s">
        <v>86</v>
      </c>
      <c r="C128" s="1219"/>
      <c r="D128" s="1219"/>
      <c r="E128" s="1219"/>
      <c r="F128" s="1219"/>
      <c r="G128" s="1219"/>
      <c r="H128" s="1219"/>
      <c r="I128" s="1219"/>
      <c r="J128" s="1219"/>
      <c r="K128" s="1219"/>
      <c r="L128" s="1219"/>
      <c r="M128" s="1219"/>
      <c r="N128" s="1219"/>
      <c r="O128" s="1219"/>
      <c r="Q128" s="114"/>
      <c r="R128" s="114"/>
      <c r="S128" s="114"/>
      <c r="T128" s="114"/>
      <c r="U128" s="114"/>
      <c r="V128" s="114"/>
      <c r="W128" s="114"/>
      <c r="X128" s="114"/>
      <c r="Y128" s="114"/>
      <c r="Z128" s="114"/>
    </row>
    <row r="129" spans="1:26" ht="15.75" customHeight="1" x14ac:dyDescent="0.25">
      <c r="A129" s="804" t="s">
        <v>800</v>
      </c>
      <c r="B129" s="804"/>
      <c r="C129" s="804"/>
      <c r="D129" s="804"/>
      <c r="E129" s="804"/>
      <c r="F129" s="804"/>
      <c r="G129" s="804"/>
      <c r="H129" s="804"/>
      <c r="I129" s="804"/>
      <c r="J129" s="804"/>
      <c r="K129" s="804"/>
      <c r="L129" s="804"/>
      <c r="M129" s="804"/>
      <c r="N129" s="804"/>
      <c r="O129" s="804"/>
      <c r="Q129" s="114"/>
      <c r="R129" s="114"/>
      <c r="S129" s="114"/>
      <c r="T129" s="114"/>
      <c r="U129" s="114"/>
      <c r="V129" s="114"/>
      <c r="W129" s="114"/>
      <c r="X129" s="114"/>
      <c r="Y129" s="114"/>
      <c r="Z129" s="114"/>
    </row>
    <row r="130" spans="1:26" x14ac:dyDescent="0.25">
      <c r="A130" s="605"/>
      <c r="B130" s="605"/>
      <c r="C130" s="605"/>
      <c r="D130" s="605"/>
      <c r="E130" s="605"/>
      <c r="F130" s="605"/>
      <c r="G130" s="605"/>
      <c r="H130" s="605"/>
      <c r="I130" s="605"/>
      <c r="J130" s="605"/>
      <c r="K130" s="605"/>
      <c r="L130" s="605"/>
      <c r="M130" s="605"/>
      <c r="N130" s="605"/>
      <c r="O130" s="605"/>
      <c r="Q130" s="114"/>
      <c r="R130" s="114"/>
      <c r="S130" s="114"/>
      <c r="T130" s="114"/>
      <c r="U130" s="114"/>
      <c r="V130" s="114"/>
      <c r="W130" s="114"/>
      <c r="X130" s="114"/>
      <c r="Y130" s="114"/>
      <c r="Z130" s="114"/>
    </row>
    <row r="131" spans="1:26" x14ac:dyDescent="0.25">
      <c r="A131" s="1220" t="s">
        <v>801</v>
      </c>
      <c r="B131" s="1220"/>
      <c r="C131" s="1220"/>
      <c r="D131" s="1220"/>
      <c r="E131" s="1220"/>
      <c r="F131" s="1220"/>
      <c r="G131" s="1220"/>
      <c r="H131" s="1220"/>
      <c r="I131" s="1220"/>
      <c r="J131" s="1220"/>
      <c r="K131" s="1220"/>
      <c r="L131" s="1220"/>
      <c r="M131" s="1220"/>
      <c r="N131" s="1220"/>
      <c r="O131" s="1220"/>
      <c r="Q131" s="114"/>
      <c r="R131" s="114"/>
      <c r="S131" s="114"/>
      <c r="T131" s="114"/>
      <c r="U131" s="114"/>
      <c r="V131" s="114"/>
      <c r="W131" s="114"/>
      <c r="X131" s="114"/>
      <c r="Y131" s="114"/>
      <c r="Z131" s="114"/>
    </row>
    <row r="132" spans="1:26" ht="15.75" customHeight="1" x14ac:dyDescent="0.25">
      <c r="A132" s="1221" t="s">
        <v>802</v>
      </c>
      <c r="B132" s="1221"/>
      <c r="C132" s="1221"/>
      <c r="D132" s="1221"/>
      <c r="E132" s="1221"/>
      <c r="F132" s="1221"/>
      <c r="G132" s="1221"/>
      <c r="H132" s="1221"/>
      <c r="I132" s="1221"/>
      <c r="J132" s="1221"/>
      <c r="K132" s="1221"/>
      <c r="L132" s="1221"/>
      <c r="M132" s="1221"/>
      <c r="N132" s="1221"/>
      <c r="O132" s="1221"/>
      <c r="Q132" s="114"/>
      <c r="R132" s="114"/>
      <c r="S132" s="114"/>
      <c r="T132" s="114"/>
      <c r="U132" s="114"/>
      <c r="V132" s="114"/>
      <c r="W132" s="114"/>
      <c r="X132" s="114"/>
      <c r="Y132" s="114"/>
      <c r="Z132" s="114"/>
    </row>
    <row r="133" spans="1:26" ht="15.75" customHeight="1" x14ac:dyDescent="0.25">
      <c r="A133" s="1222"/>
      <c r="B133" s="1222"/>
      <c r="C133" s="1222"/>
      <c r="D133" s="1222"/>
      <c r="E133" s="1222"/>
      <c r="F133" s="1222"/>
      <c r="G133" s="1222"/>
      <c r="H133" s="1222"/>
      <c r="I133" s="1222"/>
      <c r="J133" s="1222"/>
      <c r="K133" s="1222"/>
      <c r="L133" s="1222"/>
      <c r="M133" s="1222"/>
      <c r="N133" s="1222"/>
      <c r="O133" s="1222"/>
      <c r="Q133" s="114"/>
      <c r="R133" s="114"/>
      <c r="S133" s="114"/>
      <c r="T133" s="114"/>
      <c r="U133" s="114"/>
      <c r="V133" s="114"/>
      <c r="W133" s="114"/>
      <c r="X133" s="114"/>
      <c r="Y133" s="114"/>
      <c r="Z133" s="114"/>
    </row>
    <row r="134" spans="1:26" x14ac:dyDescent="0.25">
      <c r="A134" s="805" t="s">
        <v>87</v>
      </c>
      <c r="B134" s="804"/>
      <c r="C134" s="804"/>
      <c r="D134" s="804"/>
      <c r="E134" s="804"/>
      <c r="F134" s="804"/>
      <c r="G134" s="804"/>
      <c r="H134" s="804"/>
      <c r="I134" s="804"/>
      <c r="J134" s="804"/>
      <c r="K134" s="804"/>
      <c r="L134" s="804"/>
      <c r="M134" s="804"/>
      <c r="N134" s="804"/>
      <c r="O134" s="804"/>
      <c r="Q134" s="114"/>
      <c r="R134" s="114"/>
      <c r="S134" s="114"/>
      <c r="T134" s="114"/>
      <c r="U134" s="114"/>
      <c r="V134" s="114"/>
      <c r="W134" s="114"/>
      <c r="X134" s="114"/>
      <c r="Y134" s="114"/>
      <c r="Z134" s="114"/>
    </row>
    <row r="135" spans="1:26" x14ac:dyDescent="0.25">
      <c r="A135" s="605"/>
      <c r="B135" s="605"/>
      <c r="C135" s="605"/>
      <c r="D135" s="605"/>
      <c r="E135" s="605"/>
      <c r="F135" s="605"/>
      <c r="G135" s="605"/>
      <c r="H135" s="605"/>
      <c r="I135" s="605"/>
      <c r="J135" s="605"/>
      <c r="K135" s="605"/>
      <c r="L135" s="605"/>
      <c r="M135" s="605"/>
      <c r="N135" s="605"/>
      <c r="O135" s="605"/>
      <c r="Q135" s="114"/>
      <c r="R135" s="114"/>
      <c r="S135" s="114"/>
      <c r="T135" s="114"/>
      <c r="U135" s="114"/>
      <c r="V135" s="114"/>
      <c r="W135" s="114"/>
      <c r="X135" s="114"/>
      <c r="Y135" s="114"/>
      <c r="Z135" s="114"/>
    </row>
    <row r="136" spans="1:26" x14ac:dyDescent="0.25">
      <c r="A136" s="769" t="s">
        <v>803</v>
      </c>
      <c r="B136" s="769"/>
      <c r="C136" s="769"/>
      <c r="D136" s="769"/>
      <c r="E136" s="769"/>
      <c r="F136" s="769"/>
      <c r="G136" s="769"/>
      <c r="H136" s="769"/>
      <c r="I136" s="769"/>
      <c r="J136" s="769"/>
      <c r="K136" s="769"/>
      <c r="L136" s="769"/>
      <c r="M136" s="769"/>
      <c r="N136" s="769"/>
      <c r="O136" s="769"/>
      <c r="Q136" s="114"/>
      <c r="R136" s="114"/>
      <c r="S136" s="114"/>
      <c r="T136" s="114"/>
      <c r="U136" s="114"/>
      <c r="V136" s="114"/>
      <c r="W136" s="114"/>
      <c r="X136" s="114"/>
      <c r="Y136" s="114"/>
      <c r="Z136" s="114"/>
    </row>
    <row r="137" spans="1:26" x14ac:dyDescent="0.25">
      <c r="A137" s="30"/>
      <c r="B137" s="30"/>
      <c r="C137" s="30"/>
      <c r="D137" s="30"/>
      <c r="E137" s="30"/>
      <c r="F137" s="30"/>
      <c r="G137" s="30"/>
      <c r="H137" s="30"/>
      <c r="I137" s="30"/>
      <c r="J137" s="30"/>
      <c r="K137" s="30"/>
      <c r="L137" s="30"/>
      <c r="M137" s="30"/>
      <c r="N137" s="30"/>
      <c r="O137" s="30"/>
      <c r="P137" s="114"/>
      <c r="Q137" s="114"/>
      <c r="R137" s="114"/>
      <c r="S137" s="114"/>
      <c r="T137" s="114"/>
      <c r="U137" s="114"/>
      <c r="V137" s="114"/>
      <c r="W137" s="114"/>
      <c r="X137" s="114"/>
      <c r="Y137" s="114"/>
      <c r="Z137" s="114"/>
    </row>
  </sheetData>
  <sheetProtection algorithmName="SHA-512" hashValue="+skIZbDVaJOu33CO7366rZFNNh2xg/DIW/er7oTVCA2pW8QI9j+olUddMsYEzG/Lw3o+P/8xyH9yFjgMrTPVyw==" saltValue="GBVlVukUmeHnoWQJA80wpA==" spinCount="100000" sheet="1" selectLockedCells="1"/>
  <mergeCells count="125">
    <mergeCell ref="A136:O136"/>
    <mergeCell ref="R115:Z115"/>
    <mergeCell ref="B112:O112"/>
    <mergeCell ref="B113:O113"/>
    <mergeCell ref="C115:O115"/>
    <mergeCell ref="C116:O116"/>
    <mergeCell ref="A121:O121"/>
    <mergeCell ref="A125:O125"/>
    <mergeCell ref="A126:A127"/>
    <mergeCell ref="B126:O126"/>
    <mergeCell ref="B127:O127"/>
    <mergeCell ref="B128:O128"/>
    <mergeCell ref="A129:O130"/>
    <mergeCell ref="A131:O131"/>
    <mergeCell ref="A132:O133"/>
    <mergeCell ref="B123:O123"/>
    <mergeCell ref="B124:O124"/>
    <mergeCell ref="B122:O122"/>
    <mergeCell ref="A134:O135"/>
    <mergeCell ref="C119:O120"/>
    <mergeCell ref="A107:O108"/>
    <mergeCell ref="R108:W108"/>
    <mergeCell ref="R109:W109"/>
    <mergeCell ref="A109:O110"/>
    <mergeCell ref="R110:W110"/>
    <mergeCell ref="R111:W111"/>
    <mergeCell ref="U103:V103"/>
    <mergeCell ref="W103:Y103"/>
    <mergeCell ref="A103:O104"/>
    <mergeCell ref="R105:W105"/>
    <mergeCell ref="A105:O106"/>
    <mergeCell ref="R106:W106"/>
    <mergeCell ref="R107:W107"/>
    <mergeCell ref="A111:O111"/>
    <mergeCell ref="R103:T103"/>
    <mergeCell ref="R116:Y116"/>
    <mergeCell ref="R117:Y117"/>
    <mergeCell ref="C117:O117"/>
    <mergeCell ref="C118:O118"/>
    <mergeCell ref="R112:W112"/>
    <mergeCell ref="R113:W113"/>
    <mergeCell ref="R114:W114"/>
    <mergeCell ref="B114:O114"/>
    <mergeCell ref="R91:W91"/>
    <mergeCell ref="X91:Z91"/>
    <mergeCell ref="A91:E91"/>
    <mergeCell ref="F91:O91"/>
    <mergeCell ref="X92:Z92"/>
    <mergeCell ref="A92:E92"/>
    <mergeCell ref="F92:O92"/>
    <mergeCell ref="R93:Z93"/>
    <mergeCell ref="A93:E93"/>
    <mergeCell ref="F93:O93"/>
    <mergeCell ref="R94:Z99"/>
    <mergeCell ref="A94:E94"/>
    <mergeCell ref="F94:O94"/>
    <mergeCell ref="A99:L100"/>
    <mergeCell ref="M99:O99"/>
    <mergeCell ref="M100:O100"/>
    <mergeCell ref="R92:W92"/>
    <mergeCell ref="R101:T101"/>
    <mergeCell ref="A101:O102"/>
    <mergeCell ref="U101:V101"/>
    <mergeCell ref="W101:Y101"/>
    <mergeCell ref="R102:T102"/>
    <mergeCell ref="U102:V102"/>
    <mergeCell ref="W102:Y102"/>
    <mergeCell ref="A95:E95"/>
    <mergeCell ref="F95:O95"/>
    <mergeCell ref="A96:O96"/>
    <mergeCell ref="A97:L98"/>
    <mergeCell ref="M97:O97"/>
    <mergeCell ref="M98:O98"/>
    <mergeCell ref="Q90:Q115"/>
    <mergeCell ref="R90:Z90"/>
    <mergeCell ref="A90:E90"/>
    <mergeCell ref="F90:O90"/>
    <mergeCell ref="A88:E88"/>
    <mergeCell ref="F88:O88"/>
    <mergeCell ref="R89:T89"/>
    <mergeCell ref="U89:Z89"/>
    <mergeCell ref="A86:E86"/>
    <mergeCell ref="R86:V86"/>
    <mergeCell ref="W86:X86"/>
    <mergeCell ref="Y86:Z86"/>
    <mergeCell ref="F86:O86"/>
    <mergeCell ref="R87:Z87"/>
    <mergeCell ref="R88:T88"/>
    <mergeCell ref="U88:Z88"/>
    <mergeCell ref="A89:E89"/>
    <mergeCell ref="F89:O89"/>
    <mergeCell ref="A84:O84"/>
    <mergeCell ref="Q84:Q87"/>
    <mergeCell ref="R84:S84"/>
    <mergeCell ref="T84:W84"/>
    <mergeCell ref="A85:E85"/>
    <mergeCell ref="F85:O85"/>
    <mergeCell ref="S85:W85"/>
    <mergeCell ref="A87:E87"/>
    <mergeCell ref="F87:O87"/>
    <mergeCell ref="A66:Z80"/>
    <mergeCell ref="AB62:AB63"/>
    <mergeCell ref="AC62:AC63"/>
    <mergeCell ref="AD62:AD63"/>
    <mergeCell ref="AE62:AE63"/>
    <mergeCell ref="A81:Z81"/>
    <mergeCell ref="A82:I82"/>
    <mergeCell ref="K83:R83"/>
    <mergeCell ref="S82:T83"/>
    <mergeCell ref="U82:V82"/>
    <mergeCell ref="W82:X82"/>
    <mergeCell ref="Y82:Z82"/>
    <mergeCell ref="A83:J83"/>
    <mergeCell ref="U83:V83"/>
    <mergeCell ref="X83:Z83"/>
    <mergeCell ref="K82:R82"/>
    <mergeCell ref="AF62:AF63"/>
    <mergeCell ref="AG62:AG63"/>
    <mergeCell ref="A1:Z1"/>
    <mergeCell ref="A2:Z36"/>
    <mergeCell ref="AB22:AE25"/>
    <mergeCell ref="A37:Z37"/>
    <mergeCell ref="A38:Z38"/>
    <mergeCell ref="A39:Z40"/>
    <mergeCell ref="K62:S64"/>
  </mergeCells>
  <dataValidations count="6">
    <dataValidation type="list" allowBlank="1" showInputMessage="1" showErrorMessage="1" sqref="Z84" xr:uid="{AA81D791-1AF4-49A0-861E-A962FD0BB684}">
      <formula1>"yes,no,unknown"</formula1>
    </dataValidation>
    <dataValidation type="list" allowBlank="1" showInputMessage="1" showErrorMessage="1" sqref="U83:V83" xr:uid="{9444D0AD-263A-4EAB-ADB2-D578FA384313}">
      <formula1>"Lake,LaPorte, Porter, various"</formula1>
    </dataValidation>
    <dataValidation type="list" allowBlank="1" showInputMessage="1" showErrorMessage="1" sqref="X91:Z91" xr:uid="{06EC2319-9E27-40BC-A8FF-185D084B70DD}">
      <formula1>"STBG,CMAQ,HSIP,TA,CRP,PROTECT,Unknown"</formula1>
    </dataValidation>
    <dataValidation type="list" allowBlank="1" showInputMessage="1" showErrorMessage="1" sqref="Z116:Z117" xr:uid="{717A5F67-8B55-44CF-8DF6-D40DB2DC6CDE}">
      <formula1>"Yes,No"</formula1>
    </dataValidation>
    <dataValidation type="whole" allowBlank="1" showInputMessage="1" showErrorMessage="1" sqref="X114" xr:uid="{DA5CD243-80FB-4BEE-B365-E9C78A076873}">
      <formula1>0</formula1>
      <formula2>100</formula2>
    </dataValidation>
    <dataValidation type="textLength" operator="lessThan" allowBlank="1" showInputMessage="1" showErrorMessage="1" sqref="R94:Z99" xr:uid="{11BB879B-279B-443B-AC7F-FF49AFA8A8C4}">
      <formula1>500</formula1>
    </dataValidation>
  </dataValidations>
  <hyperlinks>
    <hyperlink ref="B123:N123" r:id="rId1" display="https://www.in.gov/indot/traffic-engineering/traffic-guidance-documents/" xr:uid="{3C979CB7-761B-43BB-B7CB-2AE3475E997C}"/>
    <hyperlink ref="B128:N128" r:id="rId2" display="https://www.fhwa.dot.gov/environment/air_quality/cmaq/toolkit/" xr:uid="{EA929FB4-4F28-4F63-BB6D-06A92600A3D4}"/>
    <hyperlink ref="A131" r:id="rId3" xr:uid="{1CA9E053-32DB-4969-9E73-A6C0C6801C1A}"/>
    <hyperlink ref="A131:O131" r:id="rId4" display="https://rtip.nirpc.org/secure2/login.asp" xr:uid="{451565C7-8C08-42D0-BF15-9E263E904AF0}"/>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O110"/>
  <sheetViews>
    <sheetView showGridLines="0" showRowColHeaders="0" zoomScaleNormal="100" zoomScaleSheetLayoutView="85" workbookViewId="0">
      <selection activeCell="B23" sqref="B23:Z23"/>
    </sheetView>
  </sheetViews>
  <sheetFormatPr defaultColWidth="10.6328125" defaultRowHeight="15" x14ac:dyDescent="0.25"/>
  <cols>
    <col min="1" max="1" width="8.81640625" style="83" customWidth="1"/>
    <col min="2" max="2" width="4.1796875" style="115" customWidth="1"/>
    <col min="3" max="25" width="5.6328125" style="115" customWidth="1"/>
    <col min="26" max="26" width="5.81640625" style="115" customWidth="1"/>
    <col min="27" max="16384" width="10.6328125" style="115"/>
  </cols>
  <sheetData>
    <row r="1" spans="1:41" ht="23.7" customHeight="1" x14ac:dyDescent="0.25">
      <c r="A1" s="820" t="s">
        <v>88</v>
      </c>
      <c r="B1" s="821"/>
      <c r="C1" s="821"/>
      <c r="D1" s="821"/>
      <c r="E1" s="821"/>
      <c r="F1" s="821"/>
      <c r="G1" s="821"/>
      <c r="H1" s="821"/>
      <c r="I1" s="821"/>
      <c r="J1" s="821"/>
      <c r="K1" s="821"/>
      <c r="L1" s="821"/>
      <c r="M1" s="821"/>
      <c r="N1" s="821"/>
      <c r="O1" s="821"/>
      <c r="P1" s="821"/>
      <c r="Q1" s="821"/>
      <c r="R1" s="821"/>
      <c r="S1" s="821"/>
      <c r="T1" s="821"/>
      <c r="U1" s="821"/>
      <c r="V1" s="821"/>
      <c r="W1" s="821"/>
      <c r="X1" s="821"/>
      <c r="Y1" s="821"/>
      <c r="Z1" s="821"/>
    </row>
    <row r="2" spans="1:41" ht="15.75" customHeight="1" x14ac:dyDescent="0.25">
      <c r="A2" s="822" t="s">
        <v>89</v>
      </c>
      <c r="B2" s="822"/>
      <c r="C2" s="822"/>
      <c r="D2" s="822"/>
      <c r="E2" s="822"/>
      <c r="F2" s="822"/>
      <c r="G2" s="822"/>
      <c r="H2" s="822"/>
      <c r="I2" s="822"/>
      <c r="J2" s="822"/>
      <c r="K2" s="822"/>
      <c r="L2" s="822"/>
      <c r="M2" s="822"/>
      <c r="N2" s="822"/>
      <c r="O2" s="822"/>
      <c r="P2" s="822"/>
      <c r="Q2" s="822"/>
      <c r="R2" s="822"/>
      <c r="S2" s="822"/>
      <c r="T2" s="822"/>
      <c r="U2" s="822"/>
      <c r="V2" s="822"/>
      <c r="W2" s="822"/>
      <c r="X2" s="822"/>
      <c r="Y2" s="822"/>
      <c r="Z2" s="822"/>
    </row>
    <row r="3" spans="1:41" ht="15.75" customHeight="1" x14ac:dyDescent="0.25">
      <c r="A3" s="823" t="s">
        <v>90</v>
      </c>
      <c r="B3" s="823"/>
      <c r="C3" s="823"/>
      <c r="D3" s="823"/>
      <c r="E3" s="823"/>
      <c r="F3" s="823"/>
      <c r="G3" s="823"/>
      <c r="H3" s="823"/>
      <c r="I3" s="823"/>
      <c r="J3" s="823"/>
      <c r="K3" s="823"/>
      <c r="L3" s="823"/>
      <c r="M3" s="823"/>
      <c r="N3" s="823"/>
      <c r="O3" s="823"/>
      <c r="P3" s="823"/>
      <c r="Q3" s="823"/>
      <c r="R3" s="823"/>
      <c r="S3" s="823"/>
      <c r="T3" s="823"/>
      <c r="U3" s="823"/>
      <c r="V3" s="823"/>
      <c r="W3" s="823"/>
      <c r="X3" s="823"/>
      <c r="Y3" s="823"/>
      <c r="Z3" s="823"/>
    </row>
    <row r="4" spans="1:41" ht="15.75" customHeight="1" x14ac:dyDescent="0.25">
      <c r="A4" s="824"/>
      <c r="B4" s="824"/>
      <c r="C4" s="824"/>
      <c r="D4" s="824"/>
      <c r="E4" s="824"/>
      <c r="F4" s="824"/>
      <c r="G4" s="824"/>
      <c r="H4" s="824"/>
      <c r="I4" s="824"/>
      <c r="J4" s="824"/>
      <c r="K4" s="824"/>
      <c r="L4" s="824"/>
      <c r="M4" s="824"/>
      <c r="N4" s="824"/>
      <c r="O4" s="824"/>
      <c r="P4" s="824"/>
      <c r="Q4" s="824"/>
      <c r="R4" s="824"/>
      <c r="S4" s="824"/>
      <c r="T4" s="824"/>
      <c r="U4" s="824"/>
      <c r="V4" s="824"/>
      <c r="W4" s="824"/>
      <c r="X4" s="824"/>
      <c r="Y4" s="824"/>
      <c r="Z4" s="824"/>
    </row>
    <row r="5" spans="1:41" ht="15.75" customHeight="1" x14ac:dyDescent="0.25">
      <c r="A5" s="810" t="s">
        <v>91</v>
      </c>
      <c r="B5" s="811" t="s">
        <v>92</v>
      </c>
      <c r="C5" s="811"/>
      <c r="D5" s="811"/>
      <c r="E5" s="811"/>
      <c r="F5" s="811"/>
      <c r="G5" s="811"/>
      <c r="H5" s="811"/>
      <c r="I5" s="811"/>
      <c r="J5" s="811"/>
      <c r="K5" s="811"/>
      <c r="L5" s="811"/>
      <c r="M5" s="811"/>
      <c r="N5" s="811"/>
      <c r="O5" s="811"/>
      <c r="P5" s="811"/>
      <c r="Q5" s="811"/>
      <c r="R5" s="811"/>
      <c r="S5" s="811"/>
      <c r="T5" s="811"/>
      <c r="U5" s="811"/>
      <c r="V5" s="811"/>
      <c r="W5" s="811"/>
      <c r="X5" s="811"/>
      <c r="Y5" s="811"/>
      <c r="Z5" s="811"/>
    </row>
    <row r="6" spans="1:41" ht="15.75" customHeight="1" x14ac:dyDescent="0.25">
      <c r="A6" s="810"/>
      <c r="B6" s="811"/>
      <c r="C6" s="811"/>
      <c r="D6" s="811"/>
      <c r="E6" s="811"/>
      <c r="F6" s="811"/>
      <c r="G6" s="811"/>
      <c r="H6" s="811"/>
      <c r="I6" s="811"/>
      <c r="J6" s="811"/>
      <c r="K6" s="811"/>
      <c r="L6" s="811"/>
      <c r="M6" s="811"/>
      <c r="N6" s="811"/>
      <c r="O6" s="811"/>
      <c r="P6" s="811"/>
      <c r="Q6" s="811"/>
      <c r="R6" s="811"/>
      <c r="S6" s="811"/>
      <c r="T6" s="811"/>
      <c r="U6" s="811"/>
      <c r="V6" s="811"/>
      <c r="W6" s="811"/>
      <c r="X6" s="811"/>
      <c r="Y6" s="811"/>
      <c r="Z6" s="811"/>
    </row>
    <row r="7" spans="1:41" ht="15.75" customHeight="1" x14ac:dyDescent="0.25">
      <c r="A7" s="810" t="s">
        <v>93</v>
      </c>
      <c r="B7" s="811" t="s">
        <v>94</v>
      </c>
      <c r="C7" s="811"/>
      <c r="D7" s="811"/>
      <c r="E7" s="811"/>
      <c r="F7" s="811"/>
      <c r="G7" s="811"/>
      <c r="H7" s="811"/>
      <c r="I7" s="811"/>
      <c r="J7" s="811"/>
      <c r="K7" s="811"/>
      <c r="L7" s="811"/>
      <c r="M7" s="811"/>
      <c r="N7" s="811"/>
      <c r="O7" s="811"/>
      <c r="P7" s="811"/>
      <c r="Q7" s="811"/>
      <c r="R7" s="811"/>
      <c r="S7" s="811"/>
      <c r="T7" s="811"/>
      <c r="U7" s="811"/>
      <c r="V7" s="811"/>
      <c r="W7" s="811"/>
      <c r="X7" s="811"/>
      <c r="Y7" s="811"/>
      <c r="Z7" s="811"/>
    </row>
    <row r="8" spans="1:41" ht="15.75" customHeight="1" x14ac:dyDescent="0.25">
      <c r="A8" s="810"/>
      <c r="B8" s="811"/>
      <c r="C8" s="811"/>
      <c r="D8" s="811"/>
      <c r="E8" s="811"/>
      <c r="F8" s="811"/>
      <c r="G8" s="811"/>
      <c r="H8" s="811"/>
      <c r="I8" s="811"/>
      <c r="J8" s="811"/>
      <c r="K8" s="811"/>
      <c r="L8" s="811"/>
      <c r="M8" s="811"/>
      <c r="N8" s="811"/>
      <c r="O8" s="811"/>
      <c r="P8" s="811"/>
      <c r="Q8" s="811"/>
      <c r="R8" s="811"/>
      <c r="S8" s="811"/>
      <c r="T8" s="811"/>
      <c r="U8" s="811"/>
      <c r="V8" s="811"/>
      <c r="W8" s="811"/>
      <c r="X8" s="811"/>
      <c r="Y8" s="811"/>
      <c r="Z8" s="811"/>
    </row>
    <row r="9" spans="1:41" ht="15.75" customHeight="1" x14ac:dyDescent="0.25">
      <c r="A9" s="810" t="s">
        <v>95</v>
      </c>
      <c r="B9" s="819" t="s">
        <v>96</v>
      </c>
      <c r="C9" s="811"/>
      <c r="D9" s="811"/>
      <c r="E9" s="811"/>
      <c r="F9" s="811"/>
      <c r="G9" s="811"/>
      <c r="H9" s="811"/>
      <c r="I9" s="811"/>
      <c r="J9" s="811"/>
      <c r="K9" s="811"/>
      <c r="L9" s="811"/>
      <c r="M9" s="811"/>
      <c r="N9" s="811"/>
      <c r="O9" s="811"/>
      <c r="P9" s="811"/>
      <c r="Q9" s="811"/>
      <c r="R9" s="811"/>
      <c r="S9" s="811"/>
      <c r="T9" s="811"/>
      <c r="U9" s="811"/>
      <c r="V9" s="811"/>
      <c r="W9" s="811"/>
      <c r="X9" s="811"/>
      <c r="Y9" s="811"/>
      <c r="Z9" s="811"/>
    </row>
    <row r="10" spans="1:41" ht="15.75" customHeight="1" x14ac:dyDescent="0.25">
      <c r="A10" s="810"/>
      <c r="B10" s="811"/>
      <c r="C10" s="811"/>
      <c r="D10" s="811"/>
      <c r="E10" s="811"/>
      <c r="F10" s="811"/>
      <c r="G10" s="811"/>
      <c r="H10" s="811"/>
      <c r="I10" s="811"/>
      <c r="J10" s="811"/>
      <c r="K10" s="811"/>
      <c r="L10" s="811"/>
      <c r="M10" s="811"/>
      <c r="N10" s="811"/>
      <c r="O10" s="811"/>
      <c r="P10" s="811"/>
      <c r="Q10" s="811"/>
      <c r="R10" s="811"/>
      <c r="S10" s="811"/>
      <c r="T10" s="811"/>
      <c r="U10" s="811"/>
      <c r="V10" s="811"/>
      <c r="W10" s="811"/>
      <c r="X10" s="811"/>
      <c r="Y10" s="811"/>
      <c r="Z10" s="811"/>
    </row>
    <row r="11" spans="1:41" ht="15.75" customHeight="1" x14ac:dyDescent="0.25">
      <c r="A11" s="810" t="s">
        <v>97</v>
      </c>
      <c r="B11" s="819" t="s">
        <v>98</v>
      </c>
      <c r="C11" s="819"/>
      <c r="D11" s="819"/>
      <c r="E11" s="819"/>
      <c r="F11" s="819"/>
      <c r="G11" s="819"/>
      <c r="H11" s="819"/>
      <c r="I11" s="819"/>
      <c r="J11" s="819"/>
      <c r="K11" s="819"/>
      <c r="L11" s="819"/>
      <c r="M11" s="819"/>
      <c r="N11" s="819"/>
      <c r="O11" s="819"/>
      <c r="P11" s="819"/>
      <c r="Q11" s="819"/>
      <c r="R11" s="819"/>
      <c r="S11" s="819"/>
      <c r="T11" s="819"/>
      <c r="U11" s="819"/>
      <c r="V11" s="819"/>
      <c r="W11" s="819"/>
      <c r="X11" s="819"/>
      <c r="Y11" s="819"/>
      <c r="Z11" s="819"/>
    </row>
    <row r="12" spans="1:41" ht="15.75" customHeight="1" x14ac:dyDescent="0.25">
      <c r="A12" s="810"/>
      <c r="B12" s="819"/>
      <c r="C12" s="819"/>
      <c r="D12" s="819"/>
      <c r="E12" s="819"/>
      <c r="F12" s="819"/>
      <c r="G12" s="819"/>
      <c r="H12" s="819"/>
      <c r="I12" s="819"/>
      <c r="J12" s="819"/>
      <c r="K12" s="819"/>
      <c r="L12" s="819"/>
      <c r="M12" s="819"/>
      <c r="N12" s="819"/>
      <c r="O12" s="819"/>
      <c r="P12" s="819"/>
      <c r="Q12" s="819"/>
      <c r="R12" s="819"/>
      <c r="S12" s="819"/>
      <c r="T12" s="819"/>
      <c r="U12" s="819"/>
      <c r="V12" s="819"/>
      <c r="W12" s="819"/>
      <c r="X12" s="819"/>
      <c r="Y12" s="819"/>
      <c r="Z12" s="819"/>
    </row>
    <row r="13" spans="1:41" ht="15.75" customHeight="1" x14ac:dyDescent="0.25">
      <c r="A13" s="810" t="s">
        <v>99</v>
      </c>
      <c r="B13" s="808" t="s">
        <v>100</v>
      </c>
      <c r="C13" s="808"/>
      <c r="D13" s="808"/>
      <c r="E13" s="808"/>
      <c r="F13" s="808"/>
      <c r="G13" s="808"/>
      <c r="H13" s="808"/>
      <c r="I13" s="808"/>
      <c r="J13" s="808"/>
      <c r="K13" s="808"/>
      <c r="L13" s="808"/>
      <c r="M13" s="808"/>
      <c r="N13" s="808"/>
      <c r="O13" s="808"/>
      <c r="P13" s="808"/>
      <c r="Q13" s="808"/>
      <c r="R13" s="808"/>
      <c r="S13" s="808"/>
      <c r="T13" s="808"/>
      <c r="U13" s="808"/>
      <c r="V13" s="808"/>
      <c r="W13" s="808"/>
      <c r="X13" s="808"/>
      <c r="Y13" s="808"/>
      <c r="Z13" s="808"/>
    </row>
    <row r="14" spans="1:41" ht="15.75" customHeight="1" x14ac:dyDescent="0.35">
      <c r="A14" s="810"/>
      <c r="B14" s="808"/>
      <c r="C14" s="808"/>
      <c r="D14" s="808"/>
      <c r="E14" s="808"/>
      <c r="F14" s="808"/>
      <c r="G14" s="808"/>
      <c r="H14" s="808"/>
      <c r="I14" s="808"/>
      <c r="J14" s="808"/>
      <c r="K14" s="808"/>
      <c r="L14" s="808"/>
      <c r="M14" s="808"/>
      <c r="N14" s="808"/>
      <c r="O14" s="808"/>
      <c r="P14" s="808"/>
      <c r="Q14" s="808"/>
      <c r="R14" s="808"/>
      <c r="S14" s="808"/>
      <c r="T14" s="808"/>
      <c r="U14" s="808"/>
      <c r="V14" s="808"/>
      <c r="W14" s="808"/>
      <c r="X14" s="808"/>
      <c r="Y14" s="808"/>
      <c r="Z14" s="808"/>
      <c r="AD14" s="82"/>
      <c r="AE14" s="82"/>
      <c r="AF14" s="82"/>
      <c r="AG14" s="82"/>
      <c r="AH14" s="82"/>
      <c r="AI14" s="82"/>
      <c r="AJ14" s="82"/>
      <c r="AK14" s="82"/>
      <c r="AL14" s="82"/>
      <c r="AM14" s="82"/>
      <c r="AN14" s="82"/>
      <c r="AO14" s="82"/>
    </row>
    <row r="15" spans="1:41" ht="15.75" customHeight="1" x14ac:dyDescent="0.35">
      <c r="A15" s="810" t="s">
        <v>101</v>
      </c>
      <c r="B15" s="808" t="s">
        <v>102</v>
      </c>
      <c r="C15" s="808"/>
      <c r="D15" s="808"/>
      <c r="E15" s="808"/>
      <c r="F15" s="808"/>
      <c r="G15" s="808"/>
      <c r="H15" s="808"/>
      <c r="I15" s="808"/>
      <c r="J15" s="808"/>
      <c r="K15" s="808"/>
      <c r="L15" s="808"/>
      <c r="M15" s="808"/>
      <c r="N15" s="808"/>
      <c r="O15" s="808"/>
      <c r="P15" s="808"/>
      <c r="Q15" s="808"/>
      <c r="R15" s="808"/>
      <c r="S15" s="808"/>
      <c r="T15" s="808"/>
      <c r="U15" s="808"/>
      <c r="V15" s="808"/>
      <c r="W15" s="808"/>
      <c r="X15" s="808"/>
      <c r="Y15" s="808"/>
      <c r="Z15" s="808"/>
      <c r="AD15" s="82"/>
      <c r="AE15" s="82"/>
      <c r="AF15" s="82"/>
      <c r="AG15" s="82"/>
      <c r="AH15" s="82"/>
      <c r="AI15" s="82"/>
      <c r="AJ15" s="82"/>
      <c r="AK15" s="82"/>
      <c r="AL15" s="82"/>
      <c r="AM15" s="82"/>
      <c r="AN15" s="82"/>
      <c r="AO15" s="82"/>
    </row>
    <row r="16" spans="1:41" ht="15.75" customHeight="1" x14ac:dyDescent="0.35">
      <c r="A16" s="810"/>
      <c r="B16" s="808"/>
      <c r="C16" s="808"/>
      <c r="D16" s="808"/>
      <c r="E16" s="808"/>
      <c r="F16" s="808"/>
      <c r="G16" s="808"/>
      <c r="H16" s="808"/>
      <c r="I16" s="808"/>
      <c r="J16" s="808"/>
      <c r="K16" s="808"/>
      <c r="L16" s="808"/>
      <c r="M16" s="808"/>
      <c r="N16" s="808"/>
      <c r="O16" s="808"/>
      <c r="P16" s="808"/>
      <c r="Q16" s="808"/>
      <c r="R16" s="808"/>
      <c r="S16" s="808"/>
      <c r="T16" s="808"/>
      <c r="U16" s="808"/>
      <c r="V16" s="808"/>
      <c r="W16" s="808"/>
      <c r="X16" s="808"/>
      <c r="Y16" s="808"/>
      <c r="Z16" s="808"/>
      <c r="AD16" s="82"/>
      <c r="AE16" s="82"/>
      <c r="AF16" s="82"/>
      <c r="AG16" s="82"/>
      <c r="AH16" s="82"/>
      <c r="AI16" s="82"/>
      <c r="AJ16" s="82"/>
      <c r="AK16" s="82"/>
      <c r="AL16" s="82"/>
      <c r="AM16" s="82"/>
      <c r="AN16" s="82"/>
      <c r="AO16" s="82"/>
    </row>
    <row r="17" spans="1:41" ht="15.75" customHeight="1" x14ac:dyDescent="0.35">
      <c r="A17" s="806" t="s">
        <v>103</v>
      </c>
      <c r="B17" s="808" t="s">
        <v>104</v>
      </c>
      <c r="C17" s="808"/>
      <c r="D17" s="808"/>
      <c r="E17" s="808"/>
      <c r="F17" s="808"/>
      <c r="G17" s="808"/>
      <c r="H17" s="808"/>
      <c r="I17" s="808"/>
      <c r="J17" s="808"/>
      <c r="K17" s="808"/>
      <c r="L17" s="808"/>
      <c r="M17" s="808"/>
      <c r="N17" s="808"/>
      <c r="O17" s="808"/>
      <c r="P17" s="808"/>
      <c r="Q17" s="808"/>
      <c r="R17" s="808"/>
      <c r="S17" s="808"/>
      <c r="T17" s="808"/>
      <c r="U17" s="808"/>
      <c r="V17" s="808"/>
      <c r="W17" s="808"/>
      <c r="X17" s="808"/>
      <c r="Y17" s="808"/>
      <c r="Z17" s="808"/>
      <c r="AD17" s="82"/>
      <c r="AE17" s="82"/>
      <c r="AF17" s="82"/>
      <c r="AG17" s="82"/>
      <c r="AH17" s="82"/>
      <c r="AI17" s="82"/>
      <c r="AJ17" s="82"/>
      <c r="AK17" s="82"/>
      <c r="AL17" s="82"/>
      <c r="AM17" s="82"/>
      <c r="AN17" s="82"/>
      <c r="AO17" s="82"/>
    </row>
    <row r="18" spans="1:41" ht="15.75" customHeight="1" x14ac:dyDescent="0.35">
      <c r="A18" s="807"/>
      <c r="B18" s="808"/>
      <c r="C18" s="808"/>
      <c r="D18" s="808"/>
      <c r="E18" s="808"/>
      <c r="F18" s="808"/>
      <c r="G18" s="808"/>
      <c r="H18" s="808"/>
      <c r="I18" s="808"/>
      <c r="J18" s="808"/>
      <c r="K18" s="808"/>
      <c r="L18" s="808"/>
      <c r="M18" s="808"/>
      <c r="N18" s="808"/>
      <c r="O18" s="808"/>
      <c r="P18" s="808"/>
      <c r="Q18" s="808"/>
      <c r="R18" s="808"/>
      <c r="S18" s="808"/>
      <c r="T18" s="808"/>
      <c r="U18" s="808"/>
      <c r="V18" s="808"/>
      <c r="W18" s="808"/>
      <c r="X18" s="808"/>
      <c r="Y18" s="808"/>
      <c r="Z18" s="808"/>
      <c r="AD18" s="82"/>
      <c r="AE18" s="82"/>
      <c r="AF18" s="82"/>
      <c r="AG18" s="82"/>
      <c r="AH18" s="82"/>
      <c r="AI18" s="82"/>
      <c r="AJ18" s="82"/>
      <c r="AK18" s="82"/>
      <c r="AL18" s="82"/>
      <c r="AM18" s="82"/>
      <c r="AN18" s="82"/>
      <c r="AO18" s="82"/>
    </row>
    <row r="19" spans="1:41" ht="15.75" customHeight="1" x14ac:dyDescent="0.25">
      <c r="A19" s="810" t="s">
        <v>105</v>
      </c>
      <c r="B19" s="818" t="s">
        <v>106</v>
      </c>
      <c r="C19" s="818"/>
      <c r="D19" s="818"/>
      <c r="E19" s="818"/>
      <c r="F19" s="818"/>
      <c r="G19" s="818"/>
      <c r="H19" s="818"/>
      <c r="I19" s="818"/>
      <c r="J19" s="818"/>
      <c r="K19" s="818"/>
      <c r="L19" s="818"/>
      <c r="M19" s="818"/>
      <c r="N19" s="818"/>
      <c r="O19" s="818"/>
      <c r="P19" s="818"/>
      <c r="Q19" s="818"/>
      <c r="R19" s="818"/>
      <c r="S19" s="818"/>
      <c r="T19" s="818"/>
      <c r="U19" s="818"/>
      <c r="V19" s="818"/>
      <c r="W19" s="818"/>
      <c r="X19" s="818"/>
      <c r="Y19" s="818"/>
      <c r="Z19" s="818"/>
    </row>
    <row r="20" spans="1:41" ht="15.75" customHeight="1" x14ac:dyDescent="0.25">
      <c r="A20" s="810"/>
      <c r="B20" s="818"/>
      <c r="C20" s="818"/>
      <c r="D20" s="818"/>
      <c r="E20" s="818"/>
      <c r="F20" s="818"/>
      <c r="G20" s="818"/>
      <c r="H20" s="818"/>
      <c r="I20" s="818"/>
      <c r="J20" s="818"/>
      <c r="K20" s="818"/>
      <c r="L20" s="818"/>
      <c r="M20" s="818"/>
      <c r="N20" s="818"/>
      <c r="O20" s="818"/>
      <c r="P20" s="818"/>
      <c r="Q20" s="818"/>
      <c r="R20" s="818"/>
      <c r="S20" s="818"/>
      <c r="T20" s="818"/>
      <c r="U20" s="818"/>
      <c r="V20" s="818"/>
      <c r="W20" s="818"/>
      <c r="X20" s="818"/>
      <c r="Y20" s="818"/>
      <c r="Z20" s="818"/>
    </row>
    <row r="21" spans="1:41" ht="15.75" customHeight="1" x14ac:dyDescent="0.25">
      <c r="A21" s="806" t="s">
        <v>107</v>
      </c>
      <c r="B21" s="815" t="s">
        <v>108</v>
      </c>
      <c r="C21" s="816"/>
      <c r="D21" s="816"/>
      <c r="E21" s="816"/>
      <c r="F21" s="816"/>
      <c r="G21" s="816"/>
      <c r="H21" s="816"/>
      <c r="I21" s="816"/>
      <c r="J21" s="816"/>
      <c r="K21" s="816"/>
      <c r="L21" s="816"/>
      <c r="M21" s="816"/>
      <c r="N21" s="816"/>
      <c r="O21" s="816"/>
      <c r="P21" s="816"/>
      <c r="Q21" s="816"/>
      <c r="R21" s="816"/>
      <c r="S21" s="816"/>
      <c r="T21" s="816"/>
      <c r="U21" s="816"/>
      <c r="V21" s="816"/>
      <c r="W21" s="816"/>
      <c r="X21" s="816"/>
      <c r="Y21" s="816"/>
      <c r="Z21" s="816"/>
    </row>
    <row r="22" spans="1:41" ht="15.75" customHeight="1" x14ac:dyDescent="0.25">
      <c r="A22" s="807"/>
      <c r="B22" s="312"/>
      <c r="C22" s="817" t="s">
        <v>109</v>
      </c>
      <c r="D22" s="817"/>
      <c r="E22" s="817"/>
      <c r="F22" s="817"/>
      <c r="G22" s="817"/>
      <c r="H22" s="817"/>
      <c r="I22" s="817"/>
      <c r="J22" s="817"/>
      <c r="K22" s="817"/>
      <c r="L22" s="817"/>
      <c r="M22" s="817"/>
      <c r="N22" s="817"/>
      <c r="O22" s="817"/>
      <c r="P22" s="817"/>
      <c r="Q22" s="817"/>
      <c r="R22" s="817"/>
      <c r="S22" s="817"/>
      <c r="T22" s="817"/>
      <c r="U22" s="817"/>
      <c r="V22" s="817"/>
      <c r="W22" s="817"/>
      <c r="X22" s="817"/>
      <c r="Y22" s="817"/>
      <c r="Z22" s="817"/>
    </row>
    <row r="23" spans="1:41" ht="15.75" customHeight="1" x14ac:dyDescent="0.25">
      <c r="A23" s="806" t="s">
        <v>110</v>
      </c>
      <c r="B23" s="818" t="s">
        <v>111</v>
      </c>
      <c r="C23" s="818"/>
      <c r="D23" s="818"/>
      <c r="E23" s="818"/>
      <c r="F23" s="818"/>
      <c r="G23" s="818"/>
      <c r="H23" s="818"/>
      <c r="I23" s="818"/>
      <c r="J23" s="818"/>
      <c r="K23" s="818"/>
      <c r="L23" s="818"/>
      <c r="M23" s="818"/>
      <c r="N23" s="818"/>
      <c r="O23" s="818"/>
      <c r="P23" s="818"/>
      <c r="Q23" s="818"/>
      <c r="R23" s="818"/>
      <c r="S23" s="818"/>
      <c r="T23" s="818"/>
      <c r="U23" s="818"/>
      <c r="V23" s="818"/>
      <c r="W23" s="818"/>
      <c r="X23" s="818"/>
      <c r="Y23" s="818"/>
      <c r="Z23" s="818"/>
    </row>
    <row r="24" spans="1:41" ht="15.75" customHeight="1" x14ac:dyDescent="0.25">
      <c r="A24" s="807"/>
      <c r="B24" s="312"/>
      <c r="C24" s="817" t="s">
        <v>112</v>
      </c>
      <c r="D24" s="817"/>
      <c r="E24" s="817"/>
      <c r="F24" s="817"/>
      <c r="G24" s="817"/>
      <c r="H24" s="817"/>
      <c r="I24" s="817"/>
      <c r="J24" s="817"/>
      <c r="K24" s="817"/>
      <c r="L24" s="817"/>
      <c r="M24" s="817"/>
      <c r="N24" s="817"/>
      <c r="O24" s="817"/>
      <c r="P24" s="817"/>
      <c r="Q24" s="817"/>
      <c r="R24" s="817"/>
      <c r="S24" s="817"/>
      <c r="T24" s="817"/>
      <c r="U24" s="817"/>
      <c r="V24" s="817"/>
      <c r="W24" s="817"/>
      <c r="X24" s="817"/>
      <c r="Y24" s="817"/>
      <c r="Z24" s="312"/>
    </row>
    <row r="25" spans="1:41" ht="15.75" customHeight="1" x14ac:dyDescent="0.25">
      <c r="A25" s="810" t="s">
        <v>113</v>
      </c>
      <c r="B25" s="811" t="s">
        <v>114</v>
      </c>
      <c r="C25" s="811"/>
      <c r="D25" s="811"/>
      <c r="E25" s="811"/>
      <c r="F25" s="811"/>
      <c r="G25" s="811"/>
      <c r="H25" s="811"/>
      <c r="I25" s="811"/>
      <c r="J25" s="811"/>
      <c r="K25" s="811"/>
      <c r="L25" s="811"/>
      <c r="M25" s="811"/>
      <c r="N25" s="811"/>
      <c r="O25" s="811"/>
      <c r="P25" s="811"/>
      <c r="Q25" s="811"/>
      <c r="R25" s="811"/>
      <c r="S25" s="811"/>
      <c r="T25" s="811"/>
      <c r="U25" s="811"/>
      <c r="V25" s="811"/>
      <c r="W25" s="811"/>
      <c r="X25" s="811"/>
      <c r="Y25" s="811"/>
      <c r="Z25" s="811"/>
    </row>
    <row r="26" spans="1:41" ht="15.75" customHeight="1" x14ac:dyDescent="0.25">
      <c r="A26" s="810"/>
      <c r="B26" s="811"/>
      <c r="C26" s="811"/>
      <c r="D26" s="811"/>
      <c r="E26" s="811"/>
      <c r="F26" s="811"/>
      <c r="G26" s="811"/>
      <c r="H26" s="811"/>
      <c r="I26" s="811"/>
      <c r="J26" s="811"/>
      <c r="K26" s="811"/>
      <c r="L26" s="811"/>
      <c r="M26" s="811"/>
      <c r="N26" s="811"/>
      <c r="O26" s="811"/>
      <c r="P26" s="811"/>
      <c r="Q26" s="811"/>
      <c r="R26" s="811"/>
      <c r="S26" s="811"/>
      <c r="T26" s="811"/>
      <c r="U26" s="811"/>
      <c r="V26" s="811"/>
      <c r="W26" s="811"/>
      <c r="X26" s="811"/>
      <c r="Y26" s="811"/>
      <c r="Z26" s="811"/>
    </row>
    <row r="27" spans="1:41" ht="15.75" customHeight="1" x14ac:dyDescent="0.35">
      <c r="A27" s="812" t="s">
        <v>115</v>
      </c>
      <c r="B27" s="813" t="s">
        <v>116</v>
      </c>
      <c r="C27" s="813"/>
      <c r="D27" s="813"/>
      <c r="E27" s="813"/>
      <c r="F27" s="813"/>
      <c r="G27" s="813"/>
      <c r="H27" s="813"/>
      <c r="I27" s="813"/>
      <c r="J27" s="813"/>
      <c r="K27" s="813"/>
      <c r="L27" s="813"/>
      <c r="M27" s="813"/>
      <c r="N27" s="813"/>
      <c r="O27" s="813"/>
      <c r="P27" s="813"/>
      <c r="Q27" s="813"/>
      <c r="R27" s="813"/>
      <c r="S27" s="813"/>
      <c r="T27" s="813"/>
      <c r="U27" s="813"/>
      <c r="V27" s="813"/>
      <c r="W27" s="813"/>
      <c r="X27" s="813"/>
      <c r="Y27" s="813"/>
      <c r="Z27" s="813"/>
      <c r="AD27" s="130"/>
      <c r="AE27" s="130"/>
      <c r="AF27" s="130"/>
      <c r="AG27" s="130"/>
      <c r="AH27" s="130"/>
      <c r="AI27" s="130"/>
      <c r="AJ27" s="130"/>
      <c r="AK27" s="130"/>
      <c r="AL27" s="130"/>
      <c r="AM27" s="130"/>
      <c r="AN27" s="130"/>
      <c r="AO27" s="130"/>
    </row>
    <row r="28" spans="1:41" ht="15.75" customHeight="1" x14ac:dyDescent="0.35">
      <c r="A28" s="812"/>
      <c r="B28" s="313" t="s">
        <v>117</v>
      </c>
      <c r="C28" s="814" t="s">
        <v>118</v>
      </c>
      <c r="D28" s="814"/>
      <c r="E28" s="814"/>
      <c r="F28" s="814"/>
      <c r="G28" s="814"/>
      <c r="H28" s="814"/>
      <c r="I28" s="814"/>
      <c r="J28" s="814"/>
      <c r="K28" s="814"/>
      <c r="L28" s="814"/>
      <c r="M28" s="814"/>
      <c r="N28" s="814"/>
      <c r="O28" s="814"/>
      <c r="P28" s="814"/>
      <c r="Q28" s="814"/>
      <c r="R28" s="814"/>
      <c r="S28" s="814"/>
      <c r="T28" s="814"/>
      <c r="U28" s="814"/>
      <c r="V28" s="814"/>
      <c r="W28" s="814"/>
      <c r="X28" s="814"/>
      <c r="Y28" s="814"/>
      <c r="Z28" s="814"/>
      <c r="AD28" s="130"/>
      <c r="AE28" s="130"/>
      <c r="AF28" s="130"/>
      <c r="AG28" s="130"/>
      <c r="AH28" s="130"/>
      <c r="AI28" s="130"/>
      <c r="AJ28" s="130"/>
      <c r="AK28" s="130"/>
      <c r="AL28" s="130"/>
      <c r="AM28" s="130"/>
      <c r="AN28" s="130"/>
      <c r="AO28" s="130"/>
    </row>
    <row r="29" spans="1:41" ht="15.75" customHeight="1" x14ac:dyDescent="0.35">
      <c r="A29" s="812"/>
      <c r="B29" s="313" t="s">
        <v>119</v>
      </c>
      <c r="C29" s="814" t="s">
        <v>120</v>
      </c>
      <c r="D29" s="814"/>
      <c r="E29" s="814"/>
      <c r="F29" s="814"/>
      <c r="G29" s="814"/>
      <c r="H29" s="814"/>
      <c r="I29" s="814"/>
      <c r="J29" s="814"/>
      <c r="K29" s="814"/>
      <c r="L29" s="814"/>
      <c r="M29" s="814"/>
      <c r="N29" s="814"/>
      <c r="O29" s="814"/>
      <c r="P29" s="814"/>
      <c r="Q29" s="814"/>
      <c r="R29" s="814"/>
      <c r="S29" s="814"/>
      <c r="T29" s="814"/>
      <c r="U29" s="814"/>
      <c r="V29" s="814"/>
      <c r="W29" s="814"/>
      <c r="X29" s="814"/>
      <c r="Y29" s="814"/>
      <c r="Z29" s="814"/>
      <c r="AD29" s="130"/>
      <c r="AE29" s="130"/>
      <c r="AF29" s="130"/>
      <c r="AG29" s="130"/>
      <c r="AH29" s="130"/>
      <c r="AI29" s="130"/>
      <c r="AJ29" s="130"/>
      <c r="AK29" s="130"/>
      <c r="AL29" s="130"/>
      <c r="AM29" s="130"/>
      <c r="AN29" s="130"/>
      <c r="AO29" s="130"/>
    </row>
    <row r="30" spans="1:41" ht="15.75" customHeight="1" x14ac:dyDescent="0.35">
      <c r="A30" s="812"/>
      <c r="B30" s="313" t="s">
        <v>121</v>
      </c>
      <c r="C30" s="814" t="s">
        <v>122</v>
      </c>
      <c r="D30" s="814"/>
      <c r="E30" s="814"/>
      <c r="F30" s="814"/>
      <c r="G30" s="814"/>
      <c r="H30" s="814"/>
      <c r="I30" s="814"/>
      <c r="J30" s="814"/>
      <c r="K30" s="814"/>
      <c r="L30" s="814"/>
      <c r="M30" s="814"/>
      <c r="N30" s="814"/>
      <c r="O30" s="814"/>
      <c r="P30" s="814"/>
      <c r="Q30" s="814"/>
      <c r="R30" s="814"/>
      <c r="S30" s="814"/>
      <c r="T30" s="814"/>
      <c r="U30" s="814"/>
      <c r="V30" s="814"/>
      <c r="W30" s="814"/>
      <c r="X30" s="814"/>
      <c r="Y30" s="814"/>
      <c r="Z30" s="814"/>
      <c r="AA30" s="82"/>
      <c r="AB30" s="82"/>
      <c r="AC30" s="82"/>
      <c r="AD30" s="130"/>
      <c r="AE30" s="130"/>
      <c r="AF30" s="130"/>
      <c r="AG30" s="130"/>
      <c r="AH30" s="130"/>
      <c r="AI30" s="130"/>
      <c r="AJ30" s="130"/>
      <c r="AK30" s="130"/>
      <c r="AL30" s="130"/>
      <c r="AM30" s="130"/>
      <c r="AN30" s="130"/>
      <c r="AO30" s="130"/>
    </row>
    <row r="31" spans="1:41" ht="15.75" customHeight="1" x14ac:dyDescent="0.35">
      <c r="A31" s="807"/>
      <c r="B31" s="814" t="s">
        <v>123</v>
      </c>
      <c r="C31" s="814"/>
      <c r="D31" s="814"/>
      <c r="E31" s="814"/>
      <c r="F31" s="814"/>
      <c r="G31" s="814"/>
      <c r="H31" s="814"/>
      <c r="I31" s="814"/>
      <c r="J31" s="814"/>
      <c r="K31" s="814"/>
      <c r="L31" s="814"/>
      <c r="M31" s="814"/>
      <c r="N31" s="814"/>
      <c r="O31" s="814"/>
      <c r="P31" s="814"/>
      <c r="Q31" s="814"/>
      <c r="R31" s="814"/>
      <c r="S31" s="814"/>
      <c r="T31" s="814"/>
      <c r="U31" s="814"/>
      <c r="V31" s="814"/>
      <c r="W31" s="814"/>
      <c r="X31" s="814"/>
      <c r="Y31" s="814"/>
      <c r="Z31" s="814"/>
      <c r="AD31" s="130"/>
      <c r="AE31" s="130"/>
      <c r="AF31" s="130"/>
      <c r="AG31" s="130"/>
      <c r="AH31" s="130"/>
      <c r="AI31" s="130"/>
      <c r="AJ31" s="130"/>
      <c r="AK31" s="130"/>
      <c r="AL31" s="130"/>
      <c r="AM31" s="130"/>
      <c r="AN31" s="130"/>
      <c r="AO31" s="130"/>
    </row>
    <row r="32" spans="1:41" ht="15.75" customHeight="1" x14ac:dyDescent="0.35">
      <c r="A32" s="806" t="s">
        <v>124</v>
      </c>
      <c r="B32" s="808" t="s">
        <v>125</v>
      </c>
      <c r="C32" s="808"/>
      <c r="D32" s="808"/>
      <c r="E32" s="808"/>
      <c r="F32" s="808"/>
      <c r="G32" s="808"/>
      <c r="H32" s="808"/>
      <c r="I32" s="808"/>
      <c r="J32" s="808"/>
      <c r="K32" s="808"/>
      <c r="L32" s="808"/>
      <c r="M32" s="808"/>
      <c r="N32" s="808"/>
      <c r="O32" s="808"/>
      <c r="P32" s="808"/>
      <c r="Q32" s="808"/>
      <c r="R32" s="808"/>
      <c r="S32" s="808"/>
      <c r="T32" s="808"/>
      <c r="U32" s="808"/>
      <c r="V32" s="808"/>
      <c r="W32" s="808"/>
      <c r="X32" s="808"/>
      <c r="Y32" s="808"/>
      <c r="Z32" s="808"/>
      <c r="AD32" s="82"/>
      <c r="AE32" s="82"/>
      <c r="AF32" s="82"/>
      <c r="AG32" s="82"/>
      <c r="AH32" s="82"/>
      <c r="AI32" s="82"/>
      <c r="AJ32" s="82"/>
      <c r="AK32" s="82"/>
      <c r="AL32" s="82"/>
      <c r="AM32" s="82"/>
      <c r="AN32" s="82"/>
      <c r="AO32" s="82"/>
    </row>
    <row r="33" spans="1:41" ht="15.75" customHeight="1" x14ac:dyDescent="0.35">
      <c r="A33" s="807"/>
      <c r="B33" s="808"/>
      <c r="C33" s="808"/>
      <c r="D33" s="808"/>
      <c r="E33" s="808"/>
      <c r="F33" s="808"/>
      <c r="G33" s="808"/>
      <c r="H33" s="808"/>
      <c r="I33" s="808"/>
      <c r="J33" s="808"/>
      <c r="K33" s="808"/>
      <c r="L33" s="808"/>
      <c r="M33" s="808"/>
      <c r="N33" s="808"/>
      <c r="O33" s="808"/>
      <c r="P33" s="808"/>
      <c r="Q33" s="808"/>
      <c r="R33" s="808"/>
      <c r="S33" s="808"/>
      <c r="T33" s="808"/>
      <c r="U33" s="808"/>
      <c r="V33" s="808"/>
      <c r="W33" s="808"/>
      <c r="X33" s="808"/>
      <c r="Y33" s="808"/>
      <c r="Z33" s="808"/>
      <c r="AD33" s="82"/>
      <c r="AE33" s="82"/>
      <c r="AF33" s="82"/>
      <c r="AG33" s="82"/>
      <c r="AH33" s="82"/>
      <c r="AI33" s="82"/>
      <c r="AJ33" s="82"/>
      <c r="AK33" s="82"/>
      <c r="AL33" s="82"/>
      <c r="AM33" s="82"/>
      <c r="AN33" s="82"/>
      <c r="AO33" s="82"/>
    </row>
    <row r="34" spans="1:41" ht="15.75" customHeight="1" x14ac:dyDescent="0.35">
      <c r="A34" s="806" t="s">
        <v>126</v>
      </c>
      <c r="B34" s="809" t="s">
        <v>127</v>
      </c>
      <c r="C34" s="809"/>
      <c r="D34" s="809"/>
      <c r="E34" s="809"/>
      <c r="F34" s="809"/>
      <c r="G34" s="809"/>
      <c r="H34" s="809"/>
      <c r="I34" s="809"/>
      <c r="J34" s="809"/>
      <c r="K34" s="809"/>
      <c r="L34" s="809"/>
      <c r="M34" s="809"/>
      <c r="N34" s="809"/>
      <c r="O34" s="809"/>
      <c r="P34" s="809"/>
      <c r="Q34" s="809"/>
      <c r="R34" s="809"/>
      <c r="S34" s="809"/>
      <c r="T34" s="809"/>
      <c r="U34" s="809"/>
      <c r="V34" s="809"/>
      <c r="W34" s="809"/>
      <c r="X34" s="809"/>
      <c r="Y34" s="809"/>
      <c r="Z34" s="809"/>
      <c r="AF34" s="82"/>
      <c r="AG34" s="82"/>
      <c r="AH34" s="82"/>
      <c r="AI34" s="82"/>
      <c r="AJ34" s="82"/>
      <c r="AK34" s="82"/>
      <c r="AL34" s="82"/>
      <c r="AM34" s="82"/>
      <c r="AN34" s="82"/>
      <c r="AO34" s="82"/>
    </row>
    <row r="35" spans="1:41" ht="15.75" customHeight="1" x14ac:dyDescent="0.25">
      <c r="A35" s="807"/>
      <c r="B35" s="809"/>
      <c r="C35" s="809"/>
      <c r="D35" s="809"/>
      <c r="E35" s="809"/>
      <c r="F35" s="809"/>
      <c r="G35" s="809"/>
      <c r="H35" s="809"/>
      <c r="I35" s="809"/>
      <c r="J35" s="809"/>
      <c r="K35" s="809"/>
      <c r="L35" s="809"/>
      <c r="M35" s="809"/>
      <c r="N35" s="809"/>
      <c r="O35" s="809"/>
      <c r="P35" s="809"/>
      <c r="Q35" s="809"/>
      <c r="R35" s="809"/>
      <c r="S35" s="809"/>
      <c r="T35" s="809"/>
      <c r="U35" s="809"/>
      <c r="V35" s="809"/>
      <c r="W35" s="809"/>
      <c r="X35" s="809"/>
      <c r="Y35" s="809"/>
      <c r="Z35" s="809"/>
    </row>
    <row r="36" spans="1:41" ht="15.75" customHeight="1" x14ac:dyDescent="0.25">
      <c r="A36" s="806" t="s">
        <v>128</v>
      </c>
      <c r="B36" s="809" t="s">
        <v>129</v>
      </c>
      <c r="C36" s="809"/>
      <c r="D36" s="809"/>
      <c r="E36" s="809"/>
      <c r="F36" s="809"/>
      <c r="G36" s="809"/>
      <c r="H36" s="809"/>
      <c r="I36" s="809"/>
      <c r="J36" s="809"/>
      <c r="K36" s="809"/>
      <c r="L36" s="809"/>
      <c r="M36" s="809"/>
      <c r="N36" s="809"/>
      <c r="O36" s="809"/>
      <c r="P36" s="809"/>
      <c r="Q36" s="809"/>
      <c r="R36" s="809"/>
      <c r="S36" s="809"/>
      <c r="T36" s="809"/>
      <c r="U36" s="809"/>
      <c r="V36" s="809"/>
      <c r="W36" s="809"/>
      <c r="X36" s="809"/>
      <c r="Y36" s="809"/>
      <c r="Z36" s="809"/>
    </row>
    <row r="37" spans="1:41" ht="15.75" customHeight="1" x14ac:dyDescent="0.25">
      <c r="A37" s="807"/>
      <c r="B37" s="809"/>
      <c r="C37" s="809"/>
      <c r="D37" s="809"/>
      <c r="E37" s="809"/>
      <c r="F37" s="809"/>
      <c r="G37" s="809"/>
      <c r="H37" s="809"/>
      <c r="I37" s="809"/>
      <c r="J37" s="809"/>
      <c r="K37" s="809"/>
      <c r="L37" s="809"/>
      <c r="M37" s="809"/>
      <c r="N37" s="809"/>
      <c r="O37" s="809"/>
      <c r="P37" s="809"/>
      <c r="Q37" s="809"/>
      <c r="R37" s="809"/>
      <c r="S37" s="809"/>
      <c r="T37" s="809"/>
      <c r="U37" s="809"/>
      <c r="V37" s="809"/>
      <c r="W37" s="809"/>
      <c r="X37" s="809"/>
      <c r="Y37" s="809"/>
      <c r="Z37" s="809"/>
    </row>
    <row r="38" spans="1:41" ht="15.75" customHeight="1" x14ac:dyDescent="0.25">
      <c r="A38" s="810" t="s">
        <v>130</v>
      </c>
      <c r="B38" s="809" t="s">
        <v>131</v>
      </c>
      <c r="C38" s="809"/>
      <c r="D38" s="809"/>
      <c r="E38" s="809"/>
      <c r="F38" s="809"/>
      <c r="G38" s="809"/>
      <c r="H38" s="809"/>
      <c r="I38" s="809"/>
      <c r="J38" s="809"/>
      <c r="K38" s="809"/>
      <c r="L38" s="809"/>
      <c r="M38" s="809"/>
      <c r="N38" s="809"/>
      <c r="O38" s="809"/>
      <c r="P38" s="809"/>
      <c r="Q38" s="809"/>
      <c r="R38" s="809"/>
      <c r="S38" s="809"/>
      <c r="T38" s="809"/>
      <c r="U38" s="809"/>
      <c r="V38" s="809"/>
      <c r="W38" s="809"/>
      <c r="X38" s="809"/>
      <c r="Y38" s="809"/>
      <c r="Z38" s="809"/>
    </row>
    <row r="39" spans="1:41" ht="15.75" customHeight="1" x14ac:dyDescent="0.25">
      <c r="A39" s="810"/>
      <c r="B39" s="809"/>
      <c r="C39" s="809"/>
      <c r="D39" s="809"/>
      <c r="E39" s="809"/>
      <c r="F39" s="809"/>
      <c r="G39" s="809"/>
      <c r="H39" s="809"/>
      <c r="I39" s="809"/>
      <c r="J39" s="809"/>
      <c r="K39" s="809"/>
      <c r="L39" s="809"/>
      <c r="M39" s="809"/>
      <c r="N39" s="809"/>
      <c r="O39" s="809"/>
      <c r="P39" s="809"/>
      <c r="Q39" s="809"/>
      <c r="R39" s="809"/>
      <c r="S39" s="809"/>
      <c r="T39" s="809"/>
      <c r="U39" s="809"/>
      <c r="V39" s="809"/>
      <c r="W39" s="809"/>
      <c r="X39" s="809"/>
      <c r="Y39" s="809"/>
      <c r="Z39" s="809"/>
    </row>
    <row r="40" spans="1:41" ht="15.75" customHeight="1" x14ac:dyDescent="0.25">
      <c r="A40" s="810" t="s">
        <v>132</v>
      </c>
      <c r="B40" s="835" t="s">
        <v>133</v>
      </c>
      <c r="C40" s="809"/>
      <c r="D40" s="809"/>
      <c r="E40" s="809"/>
      <c r="F40" s="809"/>
      <c r="G40" s="809"/>
      <c r="H40" s="809"/>
      <c r="I40" s="809"/>
      <c r="J40" s="809"/>
      <c r="K40" s="809"/>
      <c r="L40" s="809"/>
      <c r="M40" s="809"/>
      <c r="N40" s="809"/>
      <c r="O40" s="809"/>
      <c r="P40" s="809"/>
      <c r="Q40" s="809"/>
      <c r="R40" s="809"/>
      <c r="S40" s="809"/>
      <c r="T40" s="809"/>
      <c r="U40" s="809"/>
      <c r="V40" s="809"/>
      <c r="W40" s="809"/>
      <c r="X40" s="809"/>
      <c r="Y40" s="809"/>
      <c r="Z40" s="809"/>
    </row>
    <row r="41" spans="1:41" ht="15.75" customHeight="1" x14ac:dyDescent="0.25">
      <c r="A41" s="810"/>
      <c r="B41" s="809"/>
      <c r="C41" s="809"/>
      <c r="D41" s="809"/>
      <c r="E41" s="809"/>
      <c r="F41" s="809"/>
      <c r="G41" s="809"/>
      <c r="H41" s="809"/>
      <c r="I41" s="809"/>
      <c r="J41" s="809"/>
      <c r="K41" s="809"/>
      <c r="L41" s="809"/>
      <c r="M41" s="809"/>
      <c r="N41" s="809"/>
      <c r="O41" s="809"/>
      <c r="P41" s="809"/>
      <c r="Q41" s="809"/>
      <c r="R41" s="809"/>
      <c r="S41" s="809"/>
      <c r="T41" s="809"/>
      <c r="U41" s="809"/>
      <c r="V41" s="809"/>
      <c r="W41" s="809"/>
      <c r="X41" s="809"/>
      <c r="Y41" s="809"/>
      <c r="Z41" s="809"/>
    </row>
    <row r="42" spans="1:41" ht="15.75" customHeight="1" x14ac:dyDescent="0.25">
      <c r="A42" s="810" t="s">
        <v>134</v>
      </c>
      <c r="B42" s="836" t="s">
        <v>135</v>
      </c>
      <c r="C42" s="809"/>
      <c r="D42" s="809"/>
      <c r="E42" s="809"/>
      <c r="F42" s="809"/>
      <c r="G42" s="809"/>
      <c r="H42" s="809"/>
      <c r="I42" s="809"/>
      <c r="J42" s="809"/>
      <c r="K42" s="809"/>
      <c r="L42" s="809"/>
      <c r="M42" s="809"/>
      <c r="N42" s="809"/>
      <c r="O42" s="809"/>
      <c r="P42" s="809"/>
      <c r="Q42" s="809"/>
      <c r="R42" s="809"/>
      <c r="S42" s="809"/>
      <c r="T42" s="809"/>
      <c r="U42" s="809"/>
      <c r="V42" s="809"/>
      <c r="W42" s="809"/>
      <c r="X42" s="809"/>
      <c r="Y42" s="809"/>
      <c r="Z42" s="809"/>
    </row>
    <row r="43" spans="1:41" ht="15.75" customHeight="1" x14ac:dyDescent="0.25">
      <c r="A43" s="810"/>
      <c r="B43" s="809"/>
      <c r="C43" s="809"/>
      <c r="D43" s="809"/>
      <c r="E43" s="809"/>
      <c r="F43" s="809"/>
      <c r="G43" s="809"/>
      <c r="H43" s="809"/>
      <c r="I43" s="809"/>
      <c r="J43" s="809"/>
      <c r="K43" s="809"/>
      <c r="L43" s="809"/>
      <c r="M43" s="809"/>
      <c r="N43" s="809"/>
      <c r="O43" s="809"/>
      <c r="P43" s="809"/>
      <c r="Q43" s="809"/>
      <c r="R43" s="809"/>
      <c r="S43" s="809"/>
      <c r="T43" s="809"/>
      <c r="U43" s="809"/>
      <c r="V43" s="809"/>
      <c r="W43" s="809"/>
      <c r="X43" s="809"/>
      <c r="Y43" s="809"/>
      <c r="Z43" s="809"/>
    </row>
    <row r="44" spans="1:41" ht="15.75" customHeight="1" x14ac:dyDescent="0.25">
      <c r="A44" s="810"/>
      <c r="B44" s="809"/>
      <c r="C44" s="809"/>
      <c r="D44" s="809"/>
      <c r="E44" s="809"/>
      <c r="F44" s="809"/>
      <c r="G44" s="809"/>
      <c r="H44" s="809"/>
      <c r="I44" s="809"/>
      <c r="J44" s="809"/>
      <c r="K44" s="809"/>
      <c r="L44" s="809"/>
      <c r="M44" s="809"/>
      <c r="N44" s="809"/>
      <c r="O44" s="809"/>
      <c r="P44" s="809"/>
      <c r="Q44" s="809"/>
      <c r="R44" s="809"/>
      <c r="S44" s="809"/>
      <c r="T44" s="809"/>
      <c r="U44" s="809"/>
      <c r="V44" s="809"/>
      <c r="W44" s="809"/>
      <c r="X44" s="809"/>
      <c r="Y44" s="809"/>
      <c r="Z44" s="809"/>
    </row>
    <row r="45" spans="1:41" ht="15.75" customHeight="1" x14ac:dyDescent="0.35">
      <c r="A45" s="810" t="s">
        <v>136</v>
      </c>
      <c r="B45" s="819" t="s">
        <v>137</v>
      </c>
      <c r="C45" s="819"/>
      <c r="D45" s="819"/>
      <c r="E45" s="819"/>
      <c r="F45" s="819"/>
      <c r="G45" s="819"/>
      <c r="H45" s="819"/>
      <c r="I45" s="819"/>
      <c r="J45" s="819"/>
      <c r="K45" s="819"/>
      <c r="L45" s="819"/>
      <c r="M45" s="819"/>
      <c r="N45" s="819"/>
      <c r="O45" s="819"/>
      <c r="P45" s="819"/>
      <c r="Q45" s="819"/>
      <c r="R45" s="819"/>
      <c r="S45" s="819"/>
      <c r="T45" s="819"/>
      <c r="U45" s="819"/>
      <c r="V45" s="819"/>
      <c r="W45" s="819"/>
      <c r="X45" s="819"/>
      <c r="Y45" s="819"/>
      <c r="Z45" s="819"/>
      <c r="AA45" s="259"/>
      <c r="AB45" s="259"/>
      <c r="AC45" s="259"/>
      <c r="AD45" s="259"/>
      <c r="AE45" s="259"/>
      <c r="AF45" s="82"/>
      <c r="AG45" s="82"/>
      <c r="AH45" s="82"/>
      <c r="AI45" s="82"/>
      <c r="AJ45" s="82"/>
      <c r="AK45" s="82"/>
      <c r="AL45" s="82"/>
      <c r="AM45" s="82"/>
      <c r="AN45" s="82"/>
      <c r="AO45" s="82"/>
    </row>
    <row r="46" spans="1:41" ht="15.75" customHeight="1" x14ac:dyDescent="0.35">
      <c r="A46" s="810"/>
      <c r="B46" s="819"/>
      <c r="C46" s="819"/>
      <c r="D46" s="819"/>
      <c r="E46" s="819"/>
      <c r="F46" s="819"/>
      <c r="G46" s="819"/>
      <c r="H46" s="819"/>
      <c r="I46" s="819"/>
      <c r="J46" s="819"/>
      <c r="K46" s="819"/>
      <c r="L46" s="819"/>
      <c r="M46" s="819"/>
      <c r="N46" s="819"/>
      <c r="O46" s="819"/>
      <c r="P46" s="819"/>
      <c r="Q46" s="819"/>
      <c r="R46" s="819"/>
      <c r="S46" s="819"/>
      <c r="T46" s="819"/>
      <c r="U46" s="819"/>
      <c r="V46" s="819"/>
      <c r="W46" s="819"/>
      <c r="X46" s="819"/>
      <c r="Y46" s="819"/>
      <c r="Z46" s="819"/>
      <c r="AA46" s="259"/>
      <c r="AB46" s="259"/>
      <c r="AC46" s="259"/>
      <c r="AD46" s="259"/>
      <c r="AE46" s="259"/>
      <c r="AF46" s="82"/>
      <c r="AG46" s="82"/>
      <c r="AH46" s="82"/>
      <c r="AI46" s="82"/>
      <c r="AJ46" s="82"/>
      <c r="AK46" s="82"/>
      <c r="AL46" s="82"/>
      <c r="AM46" s="82"/>
      <c r="AN46" s="82"/>
      <c r="AO46" s="82"/>
    </row>
    <row r="47" spans="1:41" ht="15.75" customHeight="1" x14ac:dyDescent="0.35">
      <c r="A47" s="812" t="s">
        <v>138</v>
      </c>
      <c r="B47" s="819" t="s">
        <v>139</v>
      </c>
      <c r="C47" s="819"/>
      <c r="D47" s="819"/>
      <c r="E47" s="819"/>
      <c r="F47" s="819"/>
      <c r="G47" s="819"/>
      <c r="H47" s="819"/>
      <c r="I47" s="819"/>
      <c r="J47" s="819"/>
      <c r="K47" s="819"/>
      <c r="L47" s="819"/>
      <c r="M47" s="819"/>
      <c r="N47" s="819"/>
      <c r="O47" s="819"/>
      <c r="P47" s="819"/>
      <c r="Q47" s="819"/>
      <c r="R47" s="819"/>
      <c r="S47" s="819"/>
      <c r="T47" s="819"/>
      <c r="U47" s="819"/>
      <c r="V47" s="819"/>
      <c r="W47" s="819"/>
      <c r="X47" s="819"/>
      <c r="Y47" s="819"/>
      <c r="Z47" s="819"/>
      <c r="AA47" s="259"/>
      <c r="AB47" s="259"/>
      <c r="AC47" s="259"/>
      <c r="AD47" s="259"/>
      <c r="AE47" s="259"/>
      <c r="AF47" s="82"/>
      <c r="AG47" s="82"/>
      <c r="AH47" s="82"/>
      <c r="AI47" s="82"/>
      <c r="AJ47" s="82"/>
      <c r="AK47" s="82"/>
      <c r="AL47" s="82"/>
      <c r="AM47" s="82"/>
      <c r="AN47" s="82"/>
      <c r="AO47" s="82"/>
    </row>
    <row r="48" spans="1:41" ht="15.75" customHeight="1" x14ac:dyDescent="0.35">
      <c r="A48" s="812"/>
      <c r="B48" s="819"/>
      <c r="C48" s="819"/>
      <c r="D48" s="819"/>
      <c r="E48" s="819"/>
      <c r="F48" s="819"/>
      <c r="G48" s="819"/>
      <c r="H48" s="819"/>
      <c r="I48" s="819"/>
      <c r="J48" s="819"/>
      <c r="K48" s="819"/>
      <c r="L48" s="819"/>
      <c r="M48" s="819"/>
      <c r="N48" s="819"/>
      <c r="O48" s="819"/>
      <c r="P48" s="819"/>
      <c r="Q48" s="819"/>
      <c r="R48" s="819"/>
      <c r="S48" s="819"/>
      <c r="T48" s="819"/>
      <c r="U48" s="819"/>
      <c r="V48" s="819"/>
      <c r="W48" s="819"/>
      <c r="X48" s="819"/>
      <c r="Y48" s="819"/>
      <c r="Z48" s="819"/>
      <c r="AA48" s="259"/>
      <c r="AB48" s="259"/>
      <c r="AC48" s="259"/>
      <c r="AD48" s="259"/>
      <c r="AE48" s="259"/>
      <c r="AF48" s="82"/>
      <c r="AG48" s="82"/>
      <c r="AH48" s="82"/>
      <c r="AI48" s="82"/>
      <c r="AJ48" s="82"/>
      <c r="AK48" s="82"/>
      <c r="AL48" s="82"/>
      <c r="AM48" s="82"/>
      <c r="AN48" s="82"/>
      <c r="AO48" s="82"/>
    </row>
    <row r="49" spans="1:41" ht="15.75" customHeight="1" x14ac:dyDescent="0.35">
      <c r="A49" s="812" t="s">
        <v>140</v>
      </c>
      <c r="B49" s="819" t="s">
        <v>141</v>
      </c>
      <c r="C49" s="819"/>
      <c r="D49" s="819"/>
      <c r="E49" s="819"/>
      <c r="F49" s="819"/>
      <c r="G49" s="819"/>
      <c r="H49" s="819"/>
      <c r="I49" s="819"/>
      <c r="J49" s="819"/>
      <c r="K49" s="819"/>
      <c r="L49" s="819"/>
      <c r="M49" s="819"/>
      <c r="N49" s="819"/>
      <c r="O49" s="819"/>
      <c r="P49" s="819"/>
      <c r="Q49" s="819"/>
      <c r="R49" s="819"/>
      <c r="S49" s="819"/>
      <c r="T49" s="819"/>
      <c r="U49" s="819"/>
      <c r="V49" s="819"/>
      <c r="W49" s="819"/>
      <c r="X49" s="819"/>
      <c r="Y49" s="819"/>
      <c r="Z49" s="819"/>
      <c r="AA49" s="259"/>
      <c r="AB49" s="259"/>
      <c r="AC49" s="259"/>
      <c r="AD49" s="259"/>
      <c r="AE49" s="259"/>
      <c r="AF49" s="82"/>
      <c r="AG49" s="82"/>
      <c r="AH49" s="82"/>
      <c r="AI49" s="82"/>
      <c r="AJ49" s="82"/>
      <c r="AK49" s="82"/>
      <c r="AL49" s="82"/>
      <c r="AM49" s="82"/>
      <c r="AN49" s="82"/>
      <c r="AO49" s="82"/>
    </row>
    <row r="50" spans="1:41" ht="15.75" customHeight="1" x14ac:dyDescent="0.35">
      <c r="A50" s="812"/>
      <c r="B50" s="825"/>
      <c r="C50" s="825"/>
      <c r="D50" s="825"/>
      <c r="E50" s="825"/>
      <c r="F50" s="825"/>
      <c r="G50" s="825"/>
      <c r="H50" s="825"/>
      <c r="I50" s="825"/>
      <c r="J50" s="825"/>
      <c r="K50" s="825"/>
      <c r="L50" s="825"/>
      <c r="M50" s="825"/>
      <c r="N50" s="825"/>
      <c r="O50" s="825"/>
      <c r="P50" s="825"/>
      <c r="Q50" s="825"/>
      <c r="R50" s="825"/>
      <c r="S50" s="825"/>
      <c r="T50" s="825"/>
      <c r="U50" s="825"/>
      <c r="V50" s="825"/>
      <c r="W50" s="825"/>
      <c r="X50" s="825"/>
      <c r="Y50" s="825"/>
      <c r="Z50" s="825"/>
      <c r="AA50" s="259"/>
      <c r="AB50" s="259"/>
      <c r="AC50" s="259"/>
      <c r="AD50" s="259"/>
      <c r="AE50" s="259"/>
      <c r="AF50" s="82"/>
      <c r="AG50" s="82"/>
      <c r="AH50" s="82"/>
      <c r="AI50" s="82"/>
      <c r="AJ50" s="82"/>
      <c r="AK50" s="82"/>
      <c r="AL50" s="82"/>
      <c r="AM50" s="82"/>
      <c r="AN50" s="82"/>
      <c r="AO50" s="82"/>
    </row>
    <row r="51" spans="1:41" ht="15.75" customHeight="1" x14ac:dyDescent="0.25">
      <c r="A51" s="834"/>
      <c r="B51" s="834"/>
      <c r="C51" s="834"/>
      <c r="D51" s="834"/>
      <c r="E51" s="834"/>
      <c r="F51" s="834"/>
      <c r="G51" s="834"/>
      <c r="H51" s="834"/>
      <c r="I51" s="834"/>
      <c r="J51" s="834"/>
      <c r="K51" s="834"/>
      <c r="L51" s="834"/>
      <c r="M51" s="834"/>
      <c r="N51" s="834"/>
      <c r="O51" s="834"/>
      <c r="P51" s="834"/>
      <c r="Q51" s="834"/>
      <c r="R51" s="834"/>
      <c r="S51" s="834"/>
      <c r="T51" s="834"/>
      <c r="U51" s="834"/>
      <c r="V51" s="834"/>
      <c r="W51" s="834"/>
      <c r="X51" s="834"/>
      <c r="Y51" s="834"/>
      <c r="Z51" s="834"/>
    </row>
    <row r="52" spans="1:41" x14ac:dyDescent="0.25">
      <c r="A52" s="822" t="s">
        <v>142</v>
      </c>
      <c r="B52" s="822"/>
      <c r="C52" s="822"/>
      <c r="D52" s="822"/>
      <c r="E52" s="822"/>
      <c r="F52" s="822"/>
      <c r="G52" s="822"/>
      <c r="H52" s="822"/>
      <c r="I52" s="822"/>
      <c r="J52" s="822"/>
      <c r="K52" s="822"/>
      <c r="L52" s="822"/>
      <c r="M52" s="822"/>
      <c r="N52" s="822"/>
      <c r="O52" s="822"/>
      <c r="P52" s="822"/>
      <c r="Q52" s="822"/>
      <c r="R52" s="822"/>
      <c r="S52" s="822"/>
      <c r="T52" s="822"/>
      <c r="U52" s="822"/>
      <c r="V52" s="822"/>
      <c r="W52" s="822"/>
      <c r="X52" s="822"/>
      <c r="Y52" s="822"/>
      <c r="Z52" s="822"/>
    </row>
    <row r="53" spans="1:41" ht="14.1" customHeight="1" x14ac:dyDescent="0.25">
      <c r="A53" s="826" t="s">
        <v>143</v>
      </c>
      <c r="B53" s="827"/>
      <c r="C53" s="827"/>
      <c r="D53" s="827"/>
      <c r="E53" s="827"/>
      <c r="F53" s="827"/>
      <c r="G53" s="827"/>
      <c r="H53" s="827"/>
      <c r="I53" s="827"/>
      <c r="J53" s="827"/>
      <c r="K53" s="827"/>
      <c r="L53" s="827"/>
      <c r="M53" s="827"/>
      <c r="N53" s="827"/>
      <c r="O53" s="827"/>
      <c r="P53" s="827"/>
      <c r="Q53" s="827"/>
      <c r="R53" s="827"/>
      <c r="S53" s="827"/>
      <c r="T53" s="827"/>
      <c r="U53" s="827"/>
      <c r="V53" s="827"/>
      <c r="W53" s="827"/>
      <c r="X53" s="827"/>
      <c r="Y53" s="827"/>
      <c r="Z53" s="828"/>
    </row>
    <row r="54" spans="1:41" x14ac:dyDescent="0.25">
      <c r="A54" s="829"/>
      <c r="B54" s="830"/>
      <c r="C54" s="830"/>
      <c r="D54" s="830"/>
      <c r="E54" s="830"/>
      <c r="F54" s="830"/>
      <c r="G54" s="830"/>
      <c r="H54" s="830"/>
      <c r="I54" s="830"/>
      <c r="J54" s="830"/>
      <c r="K54" s="830"/>
      <c r="L54" s="830"/>
      <c r="M54" s="830"/>
      <c r="N54" s="830"/>
      <c r="O54" s="830"/>
      <c r="P54" s="830"/>
      <c r="Q54" s="830"/>
      <c r="R54" s="830"/>
      <c r="S54" s="830"/>
      <c r="T54" s="830"/>
      <c r="U54" s="830"/>
      <c r="V54" s="830"/>
      <c r="W54" s="830"/>
      <c r="X54" s="830"/>
      <c r="Y54" s="830"/>
      <c r="Z54" s="831"/>
    </row>
    <row r="55" spans="1:41" ht="15.75" customHeight="1" x14ac:dyDescent="0.25">
      <c r="A55" s="810" t="s">
        <v>91</v>
      </c>
      <c r="B55" s="832" t="s">
        <v>144</v>
      </c>
      <c r="C55" s="832"/>
      <c r="D55" s="832"/>
      <c r="E55" s="832"/>
      <c r="F55" s="832"/>
      <c r="G55" s="832"/>
      <c r="H55" s="832"/>
      <c r="I55" s="832"/>
      <c r="J55" s="832"/>
      <c r="K55" s="832"/>
      <c r="L55" s="832"/>
      <c r="M55" s="832"/>
      <c r="N55" s="832"/>
      <c r="O55" s="832"/>
      <c r="P55" s="832"/>
      <c r="Q55" s="832"/>
      <c r="R55" s="832"/>
      <c r="S55" s="832"/>
      <c r="T55" s="832"/>
      <c r="U55" s="832"/>
      <c r="V55" s="832"/>
      <c r="W55" s="832"/>
      <c r="X55" s="832"/>
      <c r="Y55" s="832"/>
      <c r="Z55" s="832"/>
    </row>
    <row r="56" spans="1:41" s="222" customFormat="1" ht="15.75" customHeight="1" x14ac:dyDescent="0.25">
      <c r="A56" s="810"/>
      <c r="B56" s="832"/>
      <c r="C56" s="832"/>
      <c r="D56" s="832"/>
      <c r="E56" s="832"/>
      <c r="F56" s="832"/>
      <c r="G56" s="832"/>
      <c r="H56" s="832"/>
      <c r="I56" s="832"/>
      <c r="J56" s="832"/>
      <c r="K56" s="832"/>
      <c r="L56" s="832"/>
      <c r="M56" s="832"/>
      <c r="N56" s="832"/>
      <c r="O56" s="832"/>
      <c r="P56" s="832"/>
      <c r="Q56" s="832"/>
      <c r="R56" s="832"/>
      <c r="S56" s="832"/>
      <c r="T56" s="832"/>
      <c r="U56" s="832"/>
      <c r="V56" s="832"/>
      <c r="W56" s="832"/>
      <c r="X56" s="832"/>
      <c r="Y56" s="832"/>
      <c r="Z56" s="832"/>
    </row>
    <row r="57" spans="1:41" s="222" customFormat="1" ht="15.75" customHeight="1" x14ac:dyDescent="0.25">
      <c r="A57" s="810"/>
      <c r="B57" s="832"/>
      <c r="C57" s="832"/>
      <c r="D57" s="832"/>
      <c r="E57" s="832"/>
      <c r="F57" s="832"/>
      <c r="G57" s="832"/>
      <c r="H57" s="832"/>
      <c r="I57" s="832"/>
      <c r="J57" s="832"/>
      <c r="K57" s="832"/>
      <c r="L57" s="832"/>
      <c r="M57" s="832"/>
      <c r="N57" s="832"/>
      <c r="O57" s="832"/>
      <c r="P57" s="832"/>
      <c r="Q57" s="832"/>
      <c r="R57" s="832"/>
      <c r="S57" s="832"/>
      <c r="T57" s="832"/>
      <c r="U57" s="832"/>
      <c r="V57" s="832"/>
      <c r="W57" s="832"/>
      <c r="X57" s="832"/>
      <c r="Y57" s="832"/>
      <c r="Z57" s="832"/>
    </row>
    <row r="58" spans="1:41" ht="15.75" customHeight="1" x14ac:dyDescent="0.25">
      <c r="A58" s="810" t="s">
        <v>93</v>
      </c>
      <c r="B58" s="833" t="s">
        <v>145</v>
      </c>
      <c r="C58" s="833"/>
      <c r="D58" s="833"/>
      <c r="E58" s="833"/>
      <c r="F58" s="833"/>
      <c r="G58" s="833"/>
      <c r="H58" s="833"/>
      <c r="I58" s="833"/>
      <c r="J58" s="833"/>
      <c r="K58" s="833"/>
      <c r="L58" s="833"/>
      <c r="M58" s="833"/>
      <c r="N58" s="833"/>
      <c r="O58" s="833"/>
      <c r="P58" s="833"/>
      <c r="Q58" s="833"/>
      <c r="R58" s="833"/>
      <c r="S58" s="833"/>
      <c r="T58" s="833"/>
      <c r="U58" s="833"/>
      <c r="V58" s="833"/>
      <c r="W58" s="833"/>
      <c r="X58" s="833"/>
      <c r="Y58" s="833"/>
      <c r="Z58" s="833"/>
    </row>
    <row r="59" spans="1:41" ht="37.5" customHeight="1" x14ac:dyDescent="0.25">
      <c r="A59" s="810"/>
      <c r="B59" s="833"/>
      <c r="C59" s="833"/>
      <c r="D59" s="833"/>
      <c r="E59" s="833"/>
      <c r="F59" s="833"/>
      <c r="G59" s="833"/>
      <c r="H59" s="833"/>
      <c r="I59" s="833"/>
      <c r="J59" s="833"/>
      <c r="K59" s="833"/>
      <c r="L59" s="833"/>
      <c r="M59" s="833"/>
      <c r="N59" s="833"/>
      <c r="O59" s="833"/>
      <c r="P59" s="833"/>
      <c r="Q59" s="833"/>
      <c r="R59" s="833"/>
      <c r="S59" s="833"/>
      <c r="T59" s="833"/>
      <c r="U59" s="833"/>
      <c r="V59" s="833"/>
      <c r="W59" s="833"/>
      <c r="X59" s="833"/>
      <c r="Y59" s="833"/>
      <c r="Z59" s="833"/>
    </row>
    <row r="60" spans="1:41" ht="15.75" customHeight="1" x14ac:dyDescent="0.25">
      <c r="A60" s="810" t="s">
        <v>95</v>
      </c>
      <c r="B60" s="819" t="s">
        <v>146</v>
      </c>
      <c r="C60" s="819"/>
      <c r="D60" s="819"/>
      <c r="E60" s="819"/>
      <c r="F60" s="819"/>
      <c r="G60" s="819"/>
      <c r="H60" s="819"/>
      <c r="I60" s="819"/>
      <c r="J60" s="819"/>
      <c r="K60" s="819"/>
      <c r="L60" s="819"/>
      <c r="M60" s="819"/>
      <c r="N60" s="819"/>
      <c r="O60" s="819"/>
      <c r="P60" s="819"/>
      <c r="Q60" s="819"/>
      <c r="R60" s="819"/>
      <c r="S60" s="819"/>
      <c r="T60" s="819"/>
      <c r="U60" s="819"/>
      <c r="V60" s="819"/>
      <c r="W60" s="819"/>
      <c r="X60" s="819"/>
      <c r="Y60" s="819"/>
      <c r="Z60" s="819"/>
    </row>
    <row r="61" spans="1:41" ht="15.75" customHeight="1" x14ac:dyDescent="0.25">
      <c r="A61" s="810"/>
      <c r="B61" s="819"/>
      <c r="C61" s="819"/>
      <c r="D61" s="819"/>
      <c r="E61" s="819"/>
      <c r="F61" s="819"/>
      <c r="G61" s="819"/>
      <c r="H61" s="819"/>
      <c r="I61" s="819"/>
      <c r="J61" s="819"/>
      <c r="K61" s="819"/>
      <c r="L61" s="819"/>
      <c r="M61" s="819"/>
      <c r="N61" s="819"/>
      <c r="O61" s="819"/>
      <c r="P61" s="819"/>
      <c r="Q61" s="819"/>
      <c r="R61" s="819"/>
      <c r="S61" s="819"/>
      <c r="T61" s="819"/>
      <c r="U61" s="819"/>
      <c r="V61" s="819"/>
      <c r="W61" s="819"/>
      <c r="X61" s="819"/>
      <c r="Y61" s="819"/>
      <c r="Z61" s="819"/>
    </row>
    <row r="62" spans="1:41" ht="15.75" customHeight="1" x14ac:dyDescent="0.25">
      <c r="A62" s="810"/>
      <c r="B62" s="819"/>
      <c r="C62" s="819"/>
      <c r="D62" s="819"/>
      <c r="E62" s="819"/>
      <c r="F62" s="819"/>
      <c r="G62" s="819"/>
      <c r="H62" s="819"/>
      <c r="I62" s="819"/>
      <c r="J62" s="819"/>
      <c r="K62" s="819"/>
      <c r="L62" s="819"/>
      <c r="M62" s="819"/>
      <c r="N62" s="819"/>
      <c r="O62" s="819"/>
      <c r="P62" s="819"/>
      <c r="Q62" s="819"/>
      <c r="R62" s="819"/>
      <c r="S62" s="819"/>
      <c r="T62" s="819"/>
      <c r="U62" s="819"/>
      <c r="V62" s="819"/>
      <c r="W62" s="819"/>
      <c r="X62" s="819"/>
      <c r="Y62" s="819"/>
      <c r="Z62" s="819"/>
    </row>
    <row r="63" spans="1:41" ht="15.75" customHeight="1" x14ac:dyDescent="0.25">
      <c r="A63" s="810"/>
      <c r="B63" s="819"/>
      <c r="C63" s="819"/>
      <c r="D63" s="819"/>
      <c r="E63" s="819"/>
      <c r="F63" s="819"/>
      <c r="G63" s="819"/>
      <c r="H63" s="819"/>
      <c r="I63" s="819"/>
      <c r="J63" s="819"/>
      <c r="K63" s="819"/>
      <c r="L63" s="819"/>
      <c r="M63" s="819"/>
      <c r="N63" s="819"/>
      <c r="O63" s="819"/>
      <c r="P63" s="819"/>
      <c r="Q63" s="819"/>
      <c r="R63" s="819"/>
      <c r="S63" s="819"/>
      <c r="T63" s="819"/>
      <c r="U63" s="819"/>
      <c r="V63" s="819"/>
      <c r="W63" s="819"/>
      <c r="X63" s="819"/>
      <c r="Y63" s="819"/>
      <c r="Z63" s="819"/>
    </row>
    <row r="64" spans="1:41" ht="15.75" customHeight="1" x14ac:dyDescent="0.25">
      <c r="A64" s="810"/>
      <c r="B64" s="819"/>
      <c r="C64" s="819"/>
      <c r="D64" s="819"/>
      <c r="E64" s="819"/>
      <c r="F64" s="819"/>
      <c r="G64" s="819"/>
      <c r="H64" s="819"/>
      <c r="I64" s="819"/>
      <c r="J64" s="819"/>
      <c r="K64" s="819"/>
      <c r="L64" s="819"/>
      <c r="M64" s="819"/>
      <c r="N64" s="819"/>
      <c r="O64" s="819"/>
      <c r="P64" s="819"/>
      <c r="Q64" s="819"/>
      <c r="R64" s="819"/>
      <c r="S64" s="819"/>
      <c r="T64" s="819"/>
      <c r="U64" s="819"/>
      <c r="V64" s="819"/>
      <c r="W64" s="819"/>
      <c r="X64" s="819"/>
      <c r="Y64" s="819"/>
      <c r="Z64" s="819"/>
    </row>
    <row r="65" spans="1:26" ht="15.75" customHeight="1" x14ac:dyDescent="0.25">
      <c r="A65" s="810" t="s">
        <v>97</v>
      </c>
      <c r="B65" s="819" t="s">
        <v>147</v>
      </c>
      <c r="C65" s="819"/>
      <c r="D65" s="819"/>
      <c r="E65" s="819"/>
      <c r="F65" s="819"/>
      <c r="G65" s="819"/>
      <c r="H65" s="819"/>
      <c r="I65" s="819"/>
      <c r="J65" s="819"/>
      <c r="K65" s="819"/>
      <c r="L65" s="819"/>
      <c r="M65" s="819"/>
      <c r="N65" s="819"/>
      <c r="O65" s="819"/>
      <c r="P65" s="819"/>
      <c r="Q65" s="819"/>
      <c r="R65" s="819"/>
      <c r="S65" s="819"/>
      <c r="T65" s="819"/>
      <c r="U65" s="819"/>
      <c r="V65" s="819"/>
      <c r="W65" s="819"/>
      <c r="X65" s="819"/>
      <c r="Y65" s="819"/>
      <c r="Z65" s="819"/>
    </row>
    <row r="66" spans="1:26" ht="15.75" customHeight="1" x14ac:dyDescent="0.25">
      <c r="A66" s="810"/>
      <c r="B66" s="819"/>
      <c r="C66" s="819"/>
      <c r="D66" s="819"/>
      <c r="E66" s="819"/>
      <c r="F66" s="819"/>
      <c r="G66" s="819"/>
      <c r="H66" s="819"/>
      <c r="I66" s="819"/>
      <c r="J66" s="819"/>
      <c r="K66" s="819"/>
      <c r="L66" s="819"/>
      <c r="M66" s="819"/>
      <c r="N66" s="819"/>
      <c r="O66" s="819"/>
      <c r="P66" s="819"/>
      <c r="Q66" s="819"/>
      <c r="R66" s="819"/>
      <c r="S66" s="819"/>
      <c r="T66" s="819"/>
      <c r="U66" s="819"/>
      <c r="V66" s="819"/>
      <c r="W66" s="819"/>
      <c r="X66" s="819"/>
      <c r="Y66" s="819"/>
      <c r="Z66" s="819"/>
    </row>
    <row r="67" spans="1:26" ht="15.75" customHeight="1" x14ac:dyDescent="0.25">
      <c r="A67" s="810" t="s">
        <v>101</v>
      </c>
      <c r="B67" s="819" t="s">
        <v>148</v>
      </c>
      <c r="C67" s="819"/>
      <c r="D67" s="819"/>
      <c r="E67" s="819"/>
      <c r="F67" s="819"/>
      <c r="G67" s="819"/>
      <c r="H67" s="819"/>
      <c r="I67" s="819"/>
      <c r="J67" s="819"/>
      <c r="K67" s="819"/>
      <c r="L67" s="819"/>
      <c r="M67" s="819"/>
      <c r="N67" s="819"/>
      <c r="O67" s="819"/>
      <c r="P67" s="819"/>
      <c r="Q67" s="819"/>
      <c r="R67" s="819"/>
      <c r="S67" s="819"/>
      <c r="T67" s="819"/>
      <c r="U67" s="819"/>
      <c r="V67" s="819"/>
      <c r="W67" s="819"/>
      <c r="X67" s="819"/>
      <c r="Y67" s="819"/>
      <c r="Z67" s="819"/>
    </row>
    <row r="68" spans="1:26" ht="15.75" customHeight="1" x14ac:dyDescent="0.25">
      <c r="A68" s="810"/>
      <c r="B68" s="819"/>
      <c r="C68" s="819"/>
      <c r="D68" s="819"/>
      <c r="E68" s="819"/>
      <c r="F68" s="819"/>
      <c r="G68" s="819"/>
      <c r="H68" s="819"/>
      <c r="I68" s="819"/>
      <c r="J68" s="819"/>
      <c r="K68" s="819"/>
      <c r="L68" s="819"/>
      <c r="M68" s="819"/>
      <c r="N68" s="819"/>
      <c r="O68" s="819"/>
      <c r="P68" s="819"/>
      <c r="Q68" s="819"/>
      <c r="R68" s="819"/>
      <c r="S68" s="819"/>
      <c r="T68" s="819"/>
      <c r="U68" s="819"/>
      <c r="V68" s="819"/>
      <c r="W68" s="819"/>
      <c r="X68" s="819"/>
      <c r="Y68" s="819"/>
      <c r="Z68" s="819"/>
    </row>
    <row r="69" spans="1:26" ht="15.75" customHeight="1" x14ac:dyDescent="0.25">
      <c r="A69" s="810" t="s">
        <v>103</v>
      </c>
      <c r="B69" s="819" t="s">
        <v>149</v>
      </c>
      <c r="C69" s="819"/>
      <c r="D69" s="819"/>
      <c r="E69" s="819"/>
      <c r="F69" s="819"/>
      <c r="G69" s="819"/>
      <c r="H69" s="819"/>
      <c r="I69" s="819"/>
      <c r="J69" s="819"/>
      <c r="K69" s="819"/>
      <c r="L69" s="819"/>
      <c r="M69" s="819"/>
      <c r="N69" s="819"/>
      <c r="O69" s="819"/>
      <c r="P69" s="819"/>
      <c r="Q69" s="819"/>
      <c r="R69" s="819"/>
      <c r="S69" s="819"/>
      <c r="T69" s="819"/>
      <c r="U69" s="819"/>
      <c r="V69" s="819"/>
      <c r="W69" s="819"/>
      <c r="X69" s="819"/>
      <c r="Y69" s="819"/>
      <c r="Z69" s="819"/>
    </row>
    <row r="70" spans="1:26" ht="15.75" customHeight="1" x14ac:dyDescent="0.25">
      <c r="A70" s="810"/>
      <c r="B70" s="819"/>
      <c r="C70" s="819"/>
      <c r="D70" s="819"/>
      <c r="E70" s="819"/>
      <c r="F70" s="819"/>
      <c r="G70" s="819"/>
      <c r="H70" s="819"/>
      <c r="I70" s="819"/>
      <c r="J70" s="819"/>
      <c r="K70" s="819"/>
      <c r="L70" s="819"/>
      <c r="M70" s="819"/>
      <c r="N70" s="819"/>
      <c r="O70" s="819"/>
      <c r="P70" s="819"/>
      <c r="Q70" s="819"/>
      <c r="R70" s="819"/>
      <c r="S70" s="819"/>
      <c r="T70" s="819"/>
      <c r="U70" s="819"/>
      <c r="V70" s="819"/>
      <c r="W70" s="819"/>
      <c r="X70" s="819"/>
      <c r="Y70" s="819"/>
      <c r="Z70" s="819"/>
    </row>
    <row r="71" spans="1:26" ht="15.75" customHeight="1" x14ac:dyDescent="0.25">
      <c r="A71" s="810" t="s">
        <v>105</v>
      </c>
      <c r="B71" s="833" t="s">
        <v>150</v>
      </c>
      <c r="C71" s="833"/>
      <c r="D71" s="833"/>
      <c r="E71" s="833"/>
      <c r="F71" s="833"/>
      <c r="G71" s="833"/>
      <c r="H71" s="833"/>
      <c r="I71" s="833"/>
      <c r="J71" s="833"/>
      <c r="K71" s="833"/>
      <c r="L71" s="833"/>
      <c r="M71" s="833"/>
      <c r="N71" s="833"/>
      <c r="O71" s="833"/>
      <c r="P71" s="833"/>
      <c r="Q71" s="833"/>
      <c r="R71" s="833"/>
      <c r="S71" s="833"/>
      <c r="T71" s="833"/>
      <c r="U71" s="833"/>
      <c r="V71" s="833"/>
      <c r="W71" s="833"/>
      <c r="X71" s="833"/>
      <c r="Y71" s="833"/>
      <c r="Z71" s="833"/>
    </row>
    <row r="72" spans="1:26" ht="15.75" customHeight="1" x14ac:dyDescent="0.25">
      <c r="A72" s="810"/>
      <c r="B72" s="833"/>
      <c r="C72" s="833"/>
      <c r="D72" s="833"/>
      <c r="E72" s="833"/>
      <c r="F72" s="833"/>
      <c r="G72" s="833"/>
      <c r="H72" s="833"/>
      <c r="I72" s="833"/>
      <c r="J72" s="833"/>
      <c r="K72" s="833"/>
      <c r="L72" s="833"/>
      <c r="M72" s="833"/>
      <c r="N72" s="833"/>
      <c r="O72" s="833"/>
      <c r="P72" s="833"/>
      <c r="Q72" s="833"/>
      <c r="R72" s="833"/>
      <c r="S72" s="833"/>
      <c r="T72" s="833"/>
      <c r="U72" s="833"/>
      <c r="V72" s="833"/>
      <c r="W72" s="833"/>
      <c r="X72" s="833"/>
      <c r="Y72" s="833"/>
      <c r="Z72" s="833"/>
    </row>
    <row r="73" spans="1:26" x14ac:dyDescent="0.25">
      <c r="A73" s="810"/>
      <c r="B73" s="833"/>
      <c r="C73" s="833"/>
      <c r="D73" s="833"/>
      <c r="E73" s="833"/>
      <c r="F73" s="833"/>
      <c r="G73" s="833"/>
      <c r="H73" s="833"/>
      <c r="I73" s="833"/>
      <c r="J73" s="833"/>
      <c r="K73" s="833"/>
      <c r="L73" s="833"/>
      <c r="M73" s="833"/>
      <c r="N73" s="833"/>
      <c r="O73" s="833"/>
      <c r="P73" s="833"/>
      <c r="Q73" s="833"/>
      <c r="R73" s="833"/>
      <c r="S73" s="833"/>
      <c r="T73" s="833"/>
      <c r="U73" s="833"/>
      <c r="V73" s="833"/>
      <c r="W73" s="833"/>
      <c r="X73" s="833"/>
      <c r="Y73" s="833"/>
      <c r="Z73" s="833"/>
    </row>
    <row r="74" spans="1:26" ht="15.75" customHeight="1" x14ac:dyDescent="0.25">
      <c r="A74" s="810" t="s">
        <v>113</v>
      </c>
      <c r="B74" s="833" t="s">
        <v>151</v>
      </c>
      <c r="C74" s="833"/>
      <c r="D74" s="833"/>
      <c r="E74" s="833"/>
      <c r="F74" s="833"/>
      <c r="G74" s="833"/>
      <c r="H74" s="833"/>
      <c r="I74" s="833"/>
      <c r="J74" s="833"/>
      <c r="K74" s="833"/>
      <c r="L74" s="833"/>
      <c r="M74" s="833"/>
      <c r="N74" s="833"/>
      <c r="O74" s="833"/>
      <c r="P74" s="833"/>
      <c r="Q74" s="833"/>
      <c r="R74" s="833"/>
      <c r="S74" s="833"/>
      <c r="T74" s="833"/>
      <c r="U74" s="833"/>
      <c r="V74" s="833"/>
      <c r="W74" s="833"/>
      <c r="X74" s="833"/>
      <c r="Y74" s="833"/>
      <c r="Z74" s="833"/>
    </row>
    <row r="75" spans="1:26" ht="15.75" customHeight="1" x14ac:dyDescent="0.25">
      <c r="A75" s="810"/>
      <c r="B75" s="833"/>
      <c r="C75" s="833"/>
      <c r="D75" s="833"/>
      <c r="E75" s="833"/>
      <c r="F75" s="833"/>
      <c r="G75" s="833"/>
      <c r="H75" s="833"/>
      <c r="I75" s="833"/>
      <c r="J75" s="833"/>
      <c r="K75" s="833"/>
      <c r="L75" s="833"/>
      <c r="M75" s="833"/>
      <c r="N75" s="833"/>
      <c r="O75" s="833"/>
      <c r="P75" s="833"/>
      <c r="Q75" s="833"/>
      <c r="R75" s="833"/>
      <c r="S75" s="833"/>
      <c r="T75" s="833"/>
      <c r="U75" s="833"/>
      <c r="V75" s="833"/>
      <c r="W75" s="833"/>
      <c r="X75" s="833"/>
      <c r="Y75" s="833"/>
      <c r="Z75" s="833"/>
    </row>
    <row r="76" spans="1:26" ht="15.75" customHeight="1" x14ac:dyDescent="0.25">
      <c r="A76" s="810" t="s">
        <v>115</v>
      </c>
      <c r="B76" s="835" t="s">
        <v>152</v>
      </c>
      <c r="C76" s="835"/>
      <c r="D76" s="835"/>
      <c r="E76" s="835"/>
      <c r="F76" s="835"/>
      <c r="G76" s="835"/>
      <c r="H76" s="835"/>
      <c r="I76" s="835"/>
      <c r="J76" s="835"/>
      <c r="K76" s="835"/>
      <c r="L76" s="835"/>
      <c r="M76" s="835"/>
      <c r="N76" s="835"/>
      <c r="O76" s="835"/>
      <c r="P76" s="835"/>
      <c r="Q76" s="835"/>
      <c r="R76" s="835"/>
      <c r="S76" s="835"/>
      <c r="T76" s="835"/>
      <c r="U76" s="835"/>
      <c r="V76" s="835"/>
      <c r="W76" s="835"/>
      <c r="X76" s="835"/>
      <c r="Y76" s="835"/>
      <c r="Z76" s="835"/>
    </row>
    <row r="77" spans="1:26" ht="15.75" customHeight="1" x14ac:dyDescent="0.25">
      <c r="A77" s="810"/>
      <c r="B77" s="835"/>
      <c r="C77" s="835"/>
      <c r="D77" s="835"/>
      <c r="E77" s="835"/>
      <c r="F77" s="835"/>
      <c r="G77" s="835"/>
      <c r="H77" s="835"/>
      <c r="I77" s="835"/>
      <c r="J77" s="835"/>
      <c r="K77" s="835"/>
      <c r="L77" s="835"/>
      <c r="M77" s="835"/>
      <c r="N77" s="835"/>
      <c r="O77" s="835"/>
      <c r="P77" s="835"/>
      <c r="Q77" s="835"/>
      <c r="R77" s="835"/>
      <c r="S77" s="835"/>
      <c r="T77" s="835"/>
      <c r="U77" s="835"/>
      <c r="V77" s="835"/>
      <c r="W77" s="835"/>
      <c r="X77" s="835"/>
      <c r="Y77" s="835"/>
      <c r="Z77" s="835"/>
    </row>
    <row r="78" spans="1:26" ht="15.75" customHeight="1" x14ac:dyDescent="0.25">
      <c r="A78" s="834"/>
      <c r="B78" s="834"/>
      <c r="C78" s="834"/>
      <c r="D78" s="834"/>
      <c r="E78" s="834"/>
      <c r="F78" s="834"/>
      <c r="G78" s="834"/>
      <c r="H78" s="834"/>
      <c r="I78" s="834"/>
      <c r="J78" s="834"/>
      <c r="K78" s="834"/>
      <c r="L78" s="834"/>
      <c r="M78" s="834"/>
      <c r="N78" s="834"/>
      <c r="O78" s="834"/>
      <c r="P78" s="834"/>
      <c r="Q78" s="834"/>
      <c r="R78" s="834"/>
      <c r="S78" s="834"/>
      <c r="T78" s="834"/>
      <c r="U78" s="834"/>
      <c r="V78" s="834"/>
      <c r="W78" s="834"/>
      <c r="X78" s="834"/>
      <c r="Y78" s="834"/>
      <c r="Z78" s="834"/>
    </row>
    <row r="79" spans="1:26" x14ac:dyDescent="0.25">
      <c r="A79" s="822" t="s">
        <v>153</v>
      </c>
      <c r="B79" s="822"/>
      <c r="C79" s="822"/>
      <c r="D79" s="822"/>
      <c r="E79" s="822"/>
      <c r="F79" s="822"/>
      <c r="G79" s="822"/>
      <c r="H79" s="822"/>
      <c r="I79" s="822"/>
      <c r="J79" s="822"/>
      <c r="K79" s="822"/>
      <c r="L79" s="822"/>
      <c r="M79" s="822"/>
      <c r="N79" s="822"/>
      <c r="O79" s="822"/>
      <c r="P79" s="822"/>
      <c r="Q79" s="822"/>
      <c r="R79" s="822"/>
      <c r="S79" s="822"/>
      <c r="T79" s="822"/>
      <c r="U79" s="822"/>
      <c r="V79" s="822"/>
      <c r="W79" s="822"/>
      <c r="X79" s="822"/>
      <c r="Y79" s="822"/>
      <c r="Z79" s="822"/>
    </row>
    <row r="80" spans="1:26" ht="15" customHeight="1" x14ac:dyDescent="0.25">
      <c r="A80" s="826" t="s">
        <v>154</v>
      </c>
      <c r="B80" s="827"/>
      <c r="C80" s="827"/>
      <c r="D80" s="827"/>
      <c r="E80" s="827"/>
      <c r="F80" s="827"/>
      <c r="G80" s="827"/>
      <c r="H80" s="827"/>
      <c r="I80" s="827"/>
      <c r="J80" s="827"/>
      <c r="K80" s="827"/>
      <c r="L80" s="827"/>
      <c r="M80" s="827"/>
      <c r="N80" s="827"/>
      <c r="O80" s="827"/>
      <c r="P80" s="827"/>
      <c r="Q80" s="827"/>
      <c r="R80" s="827"/>
      <c r="S80" s="827"/>
      <c r="T80" s="827"/>
      <c r="U80" s="827"/>
      <c r="V80" s="827"/>
      <c r="W80" s="827"/>
      <c r="X80" s="827"/>
      <c r="Y80" s="827"/>
      <c r="Z80" s="828"/>
    </row>
    <row r="81" spans="1:26" ht="15" customHeight="1" x14ac:dyDescent="0.25">
      <c r="A81" s="829"/>
      <c r="B81" s="830"/>
      <c r="C81" s="830"/>
      <c r="D81" s="830"/>
      <c r="E81" s="830"/>
      <c r="F81" s="830"/>
      <c r="G81" s="830"/>
      <c r="H81" s="830"/>
      <c r="I81" s="830"/>
      <c r="J81" s="830"/>
      <c r="K81" s="830"/>
      <c r="L81" s="830"/>
      <c r="M81" s="830"/>
      <c r="N81" s="830"/>
      <c r="O81" s="830"/>
      <c r="P81" s="830"/>
      <c r="Q81" s="830"/>
      <c r="R81" s="830"/>
      <c r="S81" s="830"/>
      <c r="T81" s="830"/>
      <c r="U81" s="830"/>
      <c r="V81" s="830"/>
      <c r="W81" s="830"/>
      <c r="X81" s="830"/>
      <c r="Y81" s="830"/>
      <c r="Z81" s="831"/>
    </row>
    <row r="82" spans="1:26" ht="15" customHeight="1" x14ac:dyDescent="0.25">
      <c r="A82" s="810" t="s">
        <v>91</v>
      </c>
      <c r="B82" s="808" t="s">
        <v>155</v>
      </c>
      <c r="C82" s="811"/>
      <c r="D82" s="811"/>
      <c r="E82" s="811"/>
      <c r="F82" s="811"/>
      <c r="G82" s="811"/>
      <c r="H82" s="811"/>
      <c r="I82" s="811"/>
      <c r="J82" s="811"/>
      <c r="K82" s="811"/>
      <c r="L82" s="811"/>
      <c r="M82" s="811"/>
      <c r="N82" s="811"/>
      <c r="O82" s="811"/>
      <c r="P82" s="811"/>
      <c r="Q82" s="811"/>
      <c r="R82" s="811"/>
      <c r="S82" s="811"/>
      <c r="T82" s="811"/>
      <c r="U82" s="811"/>
      <c r="V82" s="811"/>
      <c r="W82" s="811"/>
      <c r="X82" s="811"/>
      <c r="Y82" s="811"/>
      <c r="Z82" s="811"/>
    </row>
    <row r="83" spans="1:26" ht="15" customHeight="1" x14ac:dyDescent="0.25">
      <c r="A83" s="810"/>
      <c r="B83" s="811"/>
      <c r="C83" s="811"/>
      <c r="D83" s="811"/>
      <c r="E83" s="811"/>
      <c r="F83" s="811"/>
      <c r="G83" s="811"/>
      <c r="H83" s="811"/>
      <c r="I83" s="811"/>
      <c r="J83" s="811"/>
      <c r="K83" s="811"/>
      <c r="L83" s="811"/>
      <c r="M83" s="811"/>
      <c r="N83" s="811"/>
      <c r="O83" s="811"/>
      <c r="P83" s="811"/>
      <c r="Q83" s="811"/>
      <c r="R83" s="811"/>
      <c r="S83" s="811"/>
      <c r="T83" s="811"/>
      <c r="U83" s="811"/>
      <c r="V83" s="811"/>
      <c r="W83" s="811"/>
      <c r="X83" s="811"/>
      <c r="Y83" s="811"/>
      <c r="Z83" s="811"/>
    </row>
    <row r="84" spans="1:26" ht="15" customHeight="1" x14ac:dyDescent="0.25">
      <c r="A84" s="810"/>
      <c r="B84" s="811"/>
      <c r="C84" s="811"/>
      <c r="D84" s="811"/>
      <c r="E84" s="811"/>
      <c r="F84" s="811"/>
      <c r="G84" s="811"/>
      <c r="H84" s="811"/>
      <c r="I84" s="811"/>
      <c r="J84" s="811"/>
      <c r="K84" s="811"/>
      <c r="L84" s="811"/>
      <c r="M84" s="811"/>
      <c r="N84" s="811"/>
      <c r="O84" s="811"/>
      <c r="P84" s="811"/>
      <c r="Q84" s="811"/>
      <c r="R84" s="811"/>
      <c r="S84" s="811"/>
      <c r="T84" s="811"/>
      <c r="U84" s="811"/>
      <c r="V84" s="811"/>
      <c r="W84" s="811"/>
      <c r="X84" s="811"/>
      <c r="Y84" s="811"/>
      <c r="Z84" s="811"/>
    </row>
    <row r="85" spans="1:26" ht="15" customHeight="1" x14ac:dyDescent="0.25">
      <c r="A85" s="810"/>
      <c r="B85" s="811"/>
      <c r="C85" s="811"/>
      <c r="D85" s="811"/>
      <c r="E85" s="811"/>
      <c r="F85" s="811"/>
      <c r="G85" s="811"/>
      <c r="H85" s="811"/>
      <c r="I85" s="811"/>
      <c r="J85" s="811"/>
      <c r="K85" s="811"/>
      <c r="L85" s="811"/>
      <c r="M85" s="811"/>
      <c r="N85" s="811"/>
      <c r="O85" s="811"/>
      <c r="P85" s="811"/>
      <c r="Q85" s="811"/>
      <c r="R85" s="811"/>
      <c r="S85" s="811"/>
      <c r="T85" s="811"/>
      <c r="U85" s="811"/>
      <c r="V85" s="811"/>
      <c r="W85" s="811"/>
      <c r="X85" s="811"/>
      <c r="Y85" s="811"/>
      <c r="Z85" s="811"/>
    </row>
    <row r="86" spans="1:26" ht="15" customHeight="1" x14ac:dyDescent="0.25">
      <c r="A86" s="810"/>
      <c r="B86" s="811"/>
      <c r="C86" s="811"/>
      <c r="D86" s="811"/>
      <c r="E86" s="811"/>
      <c r="F86" s="811"/>
      <c r="G86" s="811"/>
      <c r="H86" s="811"/>
      <c r="I86" s="811"/>
      <c r="J86" s="811"/>
      <c r="K86" s="811"/>
      <c r="L86" s="811"/>
      <c r="M86" s="811"/>
      <c r="N86" s="811"/>
      <c r="O86" s="811"/>
      <c r="P86" s="811"/>
      <c r="Q86" s="811"/>
      <c r="R86" s="811"/>
      <c r="S86" s="811"/>
      <c r="T86" s="811"/>
      <c r="U86" s="811"/>
      <c r="V86" s="811"/>
      <c r="W86" s="811"/>
      <c r="X86" s="811"/>
      <c r="Y86" s="811"/>
      <c r="Z86" s="811"/>
    </row>
    <row r="87" spans="1:26" ht="15" customHeight="1" x14ac:dyDescent="0.25">
      <c r="A87" s="810"/>
      <c r="B87" s="811"/>
      <c r="C87" s="811"/>
      <c r="D87" s="811"/>
      <c r="E87" s="811"/>
      <c r="F87" s="811"/>
      <c r="G87" s="811"/>
      <c r="H87" s="811"/>
      <c r="I87" s="811"/>
      <c r="J87" s="811"/>
      <c r="K87" s="811"/>
      <c r="L87" s="811"/>
      <c r="M87" s="811"/>
      <c r="N87" s="811"/>
      <c r="O87" s="811"/>
      <c r="P87" s="811"/>
      <c r="Q87" s="811"/>
      <c r="R87" s="811"/>
      <c r="S87" s="811"/>
      <c r="T87" s="811"/>
      <c r="U87" s="811"/>
      <c r="V87" s="811"/>
      <c r="W87" s="811"/>
      <c r="X87" s="811"/>
      <c r="Y87" s="811"/>
      <c r="Z87" s="811"/>
    </row>
    <row r="88" spans="1:26" ht="15" customHeight="1" x14ac:dyDescent="0.25">
      <c r="A88" s="810"/>
      <c r="B88" s="811"/>
      <c r="C88" s="811"/>
      <c r="D88" s="811"/>
      <c r="E88" s="811"/>
      <c r="F88" s="811"/>
      <c r="G88" s="811"/>
      <c r="H88" s="811"/>
      <c r="I88" s="811"/>
      <c r="J88" s="811"/>
      <c r="K88" s="811"/>
      <c r="L88" s="811"/>
      <c r="M88" s="811"/>
      <c r="N88" s="811"/>
      <c r="O88" s="811"/>
      <c r="P88" s="811"/>
      <c r="Q88" s="811"/>
      <c r="R88" s="811"/>
      <c r="S88" s="811"/>
      <c r="T88" s="811"/>
      <c r="U88" s="811"/>
      <c r="V88" s="811"/>
      <c r="W88" s="811"/>
      <c r="X88" s="811"/>
      <c r="Y88" s="811"/>
      <c r="Z88" s="811"/>
    </row>
    <row r="89" spans="1:26" ht="15" customHeight="1" x14ac:dyDescent="0.25">
      <c r="A89" s="810"/>
      <c r="B89" s="811"/>
      <c r="C89" s="811"/>
      <c r="D89" s="811"/>
      <c r="E89" s="811"/>
      <c r="F89" s="811"/>
      <c r="G89" s="811"/>
      <c r="H89" s="811"/>
      <c r="I89" s="811"/>
      <c r="J89" s="811"/>
      <c r="K89" s="811"/>
      <c r="L89" s="811"/>
      <c r="M89" s="811"/>
      <c r="N89" s="811"/>
      <c r="O89" s="811"/>
      <c r="P89" s="811"/>
      <c r="Q89" s="811"/>
      <c r="R89" s="811"/>
      <c r="S89" s="811"/>
      <c r="T89" s="811"/>
      <c r="U89" s="811"/>
      <c r="V89" s="811"/>
      <c r="W89" s="811"/>
      <c r="X89" s="811"/>
      <c r="Y89" s="811"/>
      <c r="Z89" s="811"/>
    </row>
    <row r="90" spans="1:26" ht="15" customHeight="1" x14ac:dyDescent="0.25">
      <c r="A90" s="810" t="s">
        <v>93</v>
      </c>
      <c r="B90" s="811" t="s">
        <v>156</v>
      </c>
      <c r="C90" s="811"/>
      <c r="D90" s="811"/>
      <c r="E90" s="811"/>
      <c r="F90" s="811"/>
      <c r="G90" s="811"/>
      <c r="H90" s="811"/>
      <c r="I90" s="811"/>
      <c r="J90" s="811"/>
      <c r="K90" s="811"/>
      <c r="L90" s="811"/>
      <c r="M90" s="811"/>
      <c r="N90" s="811"/>
      <c r="O90" s="811"/>
      <c r="P90" s="811"/>
      <c r="Q90" s="811"/>
      <c r="R90" s="811"/>
      <c r="S90" s="811"/>
      <c r="T90" s="811"/>
      <c r="U90" s="811"/>
      <c r="V90" s="811"/>
      <c r="W90" s="811"/>
      <c r="X90" s="811"/>
      <c r="Y90" s="811"/>
      <c r="Z90" s="811"/>
    </row>
    <row r="91" spans="1:26" ht="15" customHeight="1" x14ac:dyDescent="0.25">
      <c r="A91" s="810"/>
      <c r="B91" s="811"/>
      <c r="C91" s="811"/>
      <c r="D91" s="811"/>
      <c r="E91" s="811"/>
      <c r="F91" s="811"/>
      <c r="G91" s="811"/>
      <c r="H91" s="811"/>
      <c r="I91" s="811"/>
      <c r="J91" s="811"/>
      <c r="K91" s="811"/>
      <c r="L91" s="811"/>
      <c r="M91" s="811"/>
      <c r="N91" s="811"/>
      <c r="O91" s="811"/>
      <c r="P91" s="811"/>
      <c r="Q91" s="811"/>
      <c r="R91" s="811"/>
      <c r="S91" s="811"/>
      <c r="T91" s="811"/>
      <c r="U91" s="811"/>
      <c r="V91" s="811"/>
      <c r="W91" s="811"/>
      <c r="X91" s="811"/>
      <c r="Y91" s="811"/>
      <c r="Z91" s="811"/>
    </row>
    <row r="92" spans="1:26" ht="15" customHeight="1" x14ac:dyDescent="0.25">
      <c r="A92" s="810"/>
      <c r="B92" s="811"/>
      <c r="C92" s="811"/>
      <c r="D92" s="811"/>
      <c r="E92" s="811"/>
      <c r="F92" s="811"/>
      <c r="G92" s="811"/>
      <c r="H92" s="811"/>
      <c r="I92" s="811"/>
      <c r="J92" s="811"/>
      <c r="K92" s="811"/>
      <c r="L92" s="811"/>
      <c r="M92" s="811"/>
      <c r="N92" s="811"/>
      <c r="O92" s="811"/>
      <c r="P92" s="811"/>
      <c r="Q92" s="811"/>
      <c r="R92" s="811"/>
      <c r="S92" s="811"/>
      <c r="T92" s="811"/>
      <c r="U92" s="811"/>
      <c r="V92" s="811"/>
      <c r="W92" s="811"/>
      <c r="X92" s="811"/>
      <c r="Y92" s="811"/>
      <c r="Z92" s="811"/>
    </row>
    <row r="93" spans="1:26" ht="15" customHeight="1" x14ac:dyDescent="0.25">
      <c r="A93" s="810"/>
      <c r="B93" s="811"/>
      <c r="C93" s="811"/>
      <c r="D93" s="811"/>
      <c r="E93" s="811"/>
      <c r="F93" s="811"/>
      <c r="G93" s="811"/>
      <c r="H93" s="811"/>
      <c r="I93" s="811"/>
      <c r="J93" s="811"/>
      <c r="K93" s="811"/>
      <c r="L93" s="811"/>
      <c r="M93" s="811"/>
      <c r="N93" s="811"/>
      <c r="O93" s="811"/>
      <c r="P93" s="811"/>
      <c r="Q93" s="811"/>
      <c r="R93" s="811"/>
      <c r="S93" s="811"/>
      <c r="T93" s="811"/>
      <c r="U93" s="811"/>
      <c r="V93" s="811"/>
      <c r="W93" s="811"/>
      <c r="X93" s="811"/>
      <c r="Y93" s="811"/>
      <c r="Z93" s="811"/>
    </row>
    <row r="94" spans="1:26" ht="15" customHeight="1" x14ac:dyDescent="0.25">
      <c r="A94" s="810" t="s">
        <v>95</v>
      </c>
      <c r="B94" s="811" t="s">
        <v>157</v>
      </c>
      <c r="C94" s="811"/>
      <c r="D94" s="811"/>
      <c r="E94" s="811"/>
      <c r="F94" s="811"/>
      <c r="G94" s="811"/>
      <c r="H94" s="811"/>
      <c r="I94" s="811"/>
      <c r="J94" s="811"/>
      <c r="K94" s="811"/>
      <c r="L94" s="811"/>
      <c r="M94" s="811"/>
      <c r="N94" s="811"/>
      <c r="O94" s="811"/>
      <c r="P94" s="811"/>
      <c r="Q94" s="811"/>
      <c r="R94" s="811"/>
      <c r="S94" s="811"/>
      <c r="T94" s="811"/>
      <c r="U94" s="811"/>
      <c r="V94" s="811"/>
      <c r="W94" s="811"/>
      <c r="X94" s="811"/>
      <c r="Y94" s="811"/>
      <c r="Z94" s="811"/>
    </row>
    <row r="95" spans="1:26" ht="15" customHeight="1" x14ac:dyDescent="0.25">
      <c r="A95" s="810"/>
      <c r="B95" s="811"/>
      <c r="C95" s="811"/>
      <c r="D95" s="811"/>
      <c r="E95" s="811"/>
      <c r="F95" s="811"/>
      <c r="G95" s="811"/>
      <c r="H95" s="811"/>
      <c r="I95" s="811"/>
      <c r="J95" s="811"/>
      <c r="K95" s="811"/>
      <c r="L95" s="811"/>
      <c r="M95" s="811"/>
      <c r="N95" s="811"/>
      <c r="O95" s="811"/>
      <c r="P95" s="811"/>
      <c r="Q95" s="811"/>
      <c r="R95" s="811"/>
      <c r="S95" s="811"/>
      <c r="T95" s="811"/>
      <c r="U95" s="811"/>
      <c r="V95" s="811"/>
      <c r="W95" s="811"/>
      <c r="X95" s="811"/>
      <c r="Y95" s="811"/>
      <c r="Z95" s="811"/>
    </row>
    <row r="96" spans="1:26" ht="15" customHeight="1" x14ac:dyDescent="0.25">
      <c r="A96" s="810" t="s">
        <v>97</v>
      </c>
      <c r="B96" s="811" t="s">
        <v>158</v>
      </c>
      <c r="C96" s="811"/>
      <c r="D96" s="811"/>
      <c r="E96" s="811"/>
      <c r="F96" s="811"/>
      <c r="G96" s="811"/>
      <c r="H96" s="811"/>
      <c r="I96" s="811"/>
      <c r="J96" s="811"/>
      <c r="K96" s="811"/>
      <c r="L96" s="811"/>
      <c r="M96" s="811"/>
      <c r="N96" s="811"/>
      <c r="O96" s="811"/>
      <c r="P96" s="811"/>
      <c r="Q96" s="811"/>
      <c r="R96" s="811"/>
      <c r="S96" s="811"/>
      <c r="T96" s="811"/>
      <c r="U96" s="811"/>
      <c r="V96" s="811"/>
      <c r="W96" s="811"/>
      <c r="X96" s="811"/>
      <c r="Y96" s="811"/>
      <c r="Z96" s="811"/>
    </row>
    <row r="97" spans="1:41" ht="15" customHeight="1" x14ac:dyDescent="0.25">
      <c r="A97" s="810"/>
      <c r="B97" s="811"/>
      <c r="C97" s="811"/>
      <c r="D97" s="811"/>
      <c r="E97" s="811"/>
      <c r="F97" s="811"/>
      <c r="G97" s="811"/>
      <c r="H97" s="811"/>
      <c r="I97" s="811"/>
      <c r="J97" s="811"/>
      <c r="K97" s="811"/>
      <c r="L97" s="811"/>
      <c r="M97" s="811"/>
      <c r="N97" s="811"/>
      <c r="O97" s="811"/>
      <c r="P97" s="811"/>
      <c r="Q97" s="811"/>
      <c r="R97" s="811"/>
      <c r="S97" s="811"/>
      <c r="T97" s="811"/>
      <c r="U97" s="811"/>
      <c r="V97" s="811"/>
      <c r="W97" s="811"/>
      <c r="X97" s="811"/>
      <c r="Y97" s="811"/>
      <c r="Z97" s="811"/>
    </row>
    <row r="98" spans="1:41" ht="15" customHeight="1" x14ac:dyDescent="0.25">
      <c r="A98" s="810" t="s">
        <v>99</v>
      </c>
      <c r="B98" s="811" t="s">
        <v>159</v>
      </c>
      <c r="C98" s="811"/>
      <c r="D98" s="811"/>
      <c r="E98" s="811"/>
      <c r="F98" s="811"/>
      <c r="G98" s="811"/>
      <c r="H98" s="811"/>
      <c r="I98" s="811"/>
      <c r="J98" s="811"/>
      <c r="K98" s="811"/>
      <c r="L98" s="811"/>
      <c r="M98" s="811"/>
      <c r="N98" s="811"/>
      <c r="O98" s="811"/>
      <c r="P98" s="811"/>
      <c r="Q98" s="811"/>
      <c r="R98" s="811"/>
      <c r="S98" s="811"/>
      <c r="T98" s="811"/>
      <c r="U98" s="811"/>
      <c r="V98" s="811"/>
      <c r="W98" s="811"/>
      <c r="X98" s="811"/>
      <c r="Y98" s="811"/>
      <c r="Z98" s="811"/>
    </row>
    <row r="99" spans="1:41" ht="15" customHeight="1" x14ac:dyDescent="0.25">
      <c r="A99" s="810"/>
      <c r="B99" s="811"/>
      <c r="C99" s="811"/>
      <c r="D99" s="811"/>
      <c r="E99" s="811"/>
      <c r="F99" s="811"/>
      <c r="G99" s="811"/>
      <c r="H99" s="811"/>
      <c r="I99" s="811"/>
      <c r="J99" s="811"/>
      <c r="K99" s="811"/>
      <c r="L99" s="811"/>
      <c r="M99" s="811"/>
      <c r="N99" s="811"/>
      <c r="O99" s="811"/>
      <c r="P99" s="811"/>
      <c r="Q99" s="811"/>
      <c r="R99" s="811"/>
      <c r="S99" s="811"/>
      <c r="T99" s="811"/>
      <c r="U99" s="811"/>
      <c r="V99" s="811"/>
      <c r="W99" s="811"/>
      <c r="X99" s="811"/>
      <c r="Y99" s="811"/>
      <c r="Z99" s="811"/>
    </row>
    <row r="100" spans="1:41" ht="15" customHeight="1" x14ac:dyDescent="0.25">
      <c r="A100" s="810" t="s">
        <v>105</v>
      </c>
      <c r="B100" s="811" t="s">
        <v>160</v>
      </c>
      <c r="C100" s="811"/>
      <c r="D100" s="811"/>
      <c r="E100" s="811"/>
      <c r="F100" s="811"/>
      <c r="G100" s="811"/>
      <c r="H100" s="811"/>
      <c r="I100" s="811"/>
      <c r="J100" s="811"/>
      <c r="K100" s="811"/>
      <c r="L100" s="811"/>
      <c r="M100" s="811"/>
      <c r="N100" s="811"/>
      <c r="O100" s="811"/>
      <c r="P100" s="811"/>
      <c r="Q100" s="811"/>
      <c r="R100" s="811"/>
      <c r="S100" s="811"/>
      <c r="T100" s="811"/>
      <c r="U100" s="811"/>
      <c r="V100" s="811"/>
      <c r="W100" s="811"/>
      <c r="X100" s="811"/>
      <c r="Y100" s="811"/>
      <c r="Z100" s="811"/>
    </row>
    <row r="101" spans="1:41" ht="15" customHeight="1" x14ac:dyDescent="0.25">
      <c r="A101" s="810"/>
      <c r="B101" s="811"/>
      <c r="C101" s="811"/>
      <c r="D101" s="811"/>
      <c r="E101" s="811"/>
      <c r="F101" s="811"/>
      <c r="G101" s="811"/>
      <c r="H101" s="811"/>
      <c r="I101" s="811"/>
      <c r="J101" s="811"/>
      <c r="K101" s="811"/>
      <c r="L101" s="811"/>
      <c r="M101" s="811"/>
      <c r="N101" s="811"/>
      <c r="O101" s="811"/>
      <c r="P101" s="811"/>
      <c r="Q101" s="811"/>
      <c r="R101" s="811"/>
      <c r="S101" s="811"/>
      <c r="T101" s="811"/>
      <c r="U101" s="811"/>
      <c r="V101" s="811"/>
      <c r="W101" s="811"/>
      <c r="X101" s="811"/>
      <c r="Y101" s="811"/>
      <c r="Z101" s="811"/>
    </row>
    <row r="102" spans="1:41" ht="15" customHeight="1" x14ac:dyDescent="0.25">
      <c r="A102" s="810" t="s">
        <v>113</v>
      </c>
      <c r="B102" s="808" t="s">
        <v>161</v>
      </c>
      <c r="C102" s="808"/>
      <c r="D102" s="808"/>
      <c r="E102" s="808"/>
      <c r="F102" s="808"/>
      <c r="G102" s="808"/>
      <c r="H102" s="808"/>
      <c r="I102" s="808"/>
      <c r="J102" s="808"/>
      <c r="K102" s="808"/>
      <c r="L102" s="808"/>
      <c r="M102" s="808"/>
      <c r="N102" s="808"/>
      <c r="O102" s="808"/>
      <c r="P102" s="808"/>
      <c r="Q102" s="808"/>
      <c r="R102" s="808"/>
      <c r="S102" s="808"/>
      <c r="T102" s="808"/>
      <c r="U102" s="808"/>
      <c r="V102" s="808"/>
      <c r="W102" s="808"/>
      <c r="X102" s="808"/>
      <c r="Y102" s="808"/>
      <c r="Z102" s="808"/>
    </row>
    <row r="103" spans="1:41" ht="15" customHeight="1" x14ac:dyDescent="0.25">
      <c r="A103" s="810"/>
      <c r="B103" s="808"/>
      <c r="C103" s="808"/>
      <c r="D103" s="808"/>
      <c r="E103" s="808"/>
      <c r="F103" s="808"/>
      <c r="G103" s="808"/>
      <c r="H103" s="808"/>
      <c r="I103" s="808"/>
      <c r="J103" s="808"/>
      <c r="K103" s="808"/>
      <c r="L103" s="808"/>
      <c r="M103" s="808"/>
      <c r="N103" s="808"/>
      <c r="O103" s="808"/>
      <c r="P103" s="808"/>
      <c r="Q103" s="808"/>
      <c r="R103" s="808"/>
      <c r="S103" s="808"/>
      <c r="T103" s="808"/>
      <c r="U103" s="808"/>
      <c r="V103" s="808"/>
      <c r="W103" s="808"/>
      <c r="X103" s="808"/>
      <c r="Y103" s="808"/>
      <c r="Z103" s="808"/>
    </row>
    <row r="104" spans="1:41" ht="15" customHeight="1" x14ac:dyDescent="0.25">
      <c r="A104" s="810"/>
      <c r="B104" s="808"/>
      <c r="C104" s="808"/>
      <c r="D104" s="808"/>
      <c r="E104" s="808"/>
      <c r="F104" s="808"/>
      <c r="G104" s="808"/>
      <c r="H104" s="808"/>
      <c r="I104" s="808"/>
      <c r="J104" s="808"/>
      <c r="K104" s="808"/>
      <c r="L104" s="808"/>
      <c r="M104" s="808"/>
      <c r="N104" s="808"/>
      <c r="O104" s="808"/>
      <c r="P104" s="808"/>
      <c r="Q104" s="808"/>
      <c r="R104" s="808"/>
      <c r="S104" s="808"/>
      <c r="T104" s="808"/>
      <c r="U104" s="808"/>
      <c r="V104" s="808"/>
      <c r="W104" s="808"/>
      <c r="X104" s="808"/>
      <c r="Y104" s="808"/>
      <c r="Z104" s="808"/>
    </row>
    <row r="105" spans="1:41" ht="15" customHeight="1" x14ac:dyDescent="0.25">
      <c r="A105" s="810" t="s">
        <v>115</v>
      </c>
      <c r="B105" s="837" t="s">
        <v>162</v>
      </c>
      <c r="C105" s="837"/>
      <c r="D105" s="837"/>
      <c r="E105" s="837"/>
      <c r="F105" s="837"/>
      <c r="G105" s="837"/>
      <c r="H105" s="837"/>
      <c r="I105" s="837"/>
      <c r="J105" s="837"/>
      <c r="K105" s="837"/>
      <c r="L105" s="837"/>
      <c r="M105" s="837"/>
      <c r="N105" s="837"/>
      <c r="O105" s="837"/>
      <c r="P105" s="837"/>
      <c r="Q105" s="837"/>
      <c r="R105" s="837"/>
      <c r="S105" s="837"/>
      <c r="T105" s="837"/>
      <c r="U105" s="837"/>
      <c r="V105" s="837"/>
      <c r="W105" s="837"/>
      <c r="X105" s="837"/>
      <c r="Y105" s="837"/>
      <c r="Z105" s="837"/>
    </row>
    <row r="106" spans="1:41" ht="15" customHeight="1" x14ac:dyDescent="0.25">
      <c r="A106" s="810"/>
      <c r="B106" s="838"/>
      <c r="C106" s="838"/>
      <c r="D106" s="838"/>
      <c r="E106" s="838"/>
      <c r="F106" s="838"/>
      <c r="G106" s="838"/>
      <c r="H106" s="838"/>
      <c r="I106" s="838"/>
      <c r="J106" s="838"/>
      <c r="K106" s="838"/>
      <c r="L106" s="838"/>
      <c r="M106" s="838"/>
      <c r="N106" s="838"/>
      <c r="O106" s="838"/>
      <c r="P106" s="838"/>
      <c r="Q106" s="838"/>
      <c r="R106" s="838"/>
      <c r="S106" s="838"/>
      <c r="T106" s="838"/>
      <c r="U106" s="838"/>
      <c r="V106" s="838"/>
      <c r="W106" s="838"/>
      <c r="X106" s="838"/>
      <c r="Y106" s="838"/>
      <c r="Z106" s="838"/>
    </row>
    <row r="107" spans="1:41" ht="15" customHeight="1" x14ac:dyDescent="0.25">
      <c r="A107" s="810"/>
      <c r="B107" s="839"/>
      <c r="C107" s="839"/>
      <c r="D107" s="839"/>
      <c r="E107" s="839"/>
      <c r="F107" s="839"/>
      <c r="G107" s="839"/>
      <c r="H107" s="839"/>
      <c r="I107" s="839"/>
      <c r="J107" s="839"/>
      <c r="K107" s="839"/>
      <c r="L107" s="839"/>
      <c r="M107" s="839"/>
      <c r="N107" s="839"/>
      <c r="O107" s="839"/>
      <c r="P107" s="839"/>
      <c r="Q107" s="839"/>
      <c r="R107" s="839"/>
      <c r="S107" s="839"/>
      <c r="T107" s="839"/>
      <c r="U107" s="839"/>
      <c r="V107" s="839"/>
      <c r="W107" s="839"/>
      <c r="X107" s="839"/>
      <c r="Y107" s="839"/>
      <c r="Z107" s="839"/>
    </row>
    <row r="108" spans="1:41" ht="15" customHeight="1" x14ac:dyDescent="0.35">
      <c r="A108" s="810" t="s">
        <v>124</v>
      </c>
      <c r="B108" s="835" t="s">
        <v>163</v>
      </c>
      <c r="C108" s="835"/>
      <c r="D108" s="835"/>
      <c r="E108" s="835"/>
      <c r="F108" s="835"/>
      <c r="G108" s="835"/>
      <c r="H108" s="835"/>
      <c r="I108" s="835"/>
      <c r="J108" s="835"/>
      <c r="K108" s="835"/>
      <c r="L108" s="835"/>
      <c r="M108" s="835"/>
      <c r="N108" s="835"/>
      <c r="O108" s="835"/>
      <c r="P108" s="835"/>
      <c r="Q108" s="835"/>
      <c r="R108" s="835"/>
      <c r="S108" s="835"/>
      <c r="T108" s="835"/>
      <c r="U108" s="835"/>
      <c r="V108" s="835"/>
      <c r="W108" s="835"/>
      <c r="X108" s="835"/>
      <c r="Y108" s="835"/>
      <c r="Z108" s="835"/>
      <c r="AD108" s="82"/>
      <c r="AE108" s="82"/>
      <c r="AF108" s="82"/>
      <c r="AG108" s="82"/>
      <c r="AH108" s="82"/>
      <c r="AI108" s="82"/>
      <c r="AJ108" s="82"/>
      <c r="AK108" s="82"/>
      <c r="AL108" s="82"/>
      <c r="AM108" s="82"/>
      <c r="AN108" s="82"/>
      <c r="AO108" s="82"/>
    </row>
    <row r="109" spans="1:41" ht="15" customHeight="1" x14ac:dyDescent="0.25">
      <c r="A109" s="840"/>
      <c r="B109" s="841"/>
      <c r="C109" s="841"/>
      <c r="D109" s="841"/>
      <c r="E109" s="841"/>
      <c r="F109" s="841"/>
      <c r="G109" s="841"/>
      <c r="H109" s="841"/>
      <c r="I109" s="841"/>
      <c r="J109" s="841"/>
      <c r="K109" s="841"/>
      <c r="L109" s="841"/>
      <c r="M109" s="841"/>
      <c r="N109" s="841"/>
      <c r="O109" s="841"/>
      <c r="P109" s="841"/>
      <c r="Q109" s="841"/>
      <c r="R109" s="841"/>
      <c r="S109" s="841"/>
      <c r="T109" s="841"/>
      <c r="U109" s="841"/>
      <c r="V109" s="841"/>
      <c r="W109" s="841"/>
      <c r="X109" s="841"/>
      <c r="Y109" s="841"/>
      <c r="Z109" s="841"/>
    </row>
    <row r="110" spans="1:41" x14ac:dyDescent="0.25">
      <c r="A110" s="834"/>
      <c r="B110" s="834"/>
      <c r="C110" s="834"/>
      <c r="D110" s="834"/>
      <c r="E110" s="834"/>
      <c r="F110" s="834"/>
      <c r="G110" s="834"/>
      <c r="H110" s="834"/>
      <c r="I110" s="834"/>
      <c r="J110" s="834"/>
      <c r="K110" s="834"/>
      <c r="L110" s="834"/>
      <c r="M110" s="834"/>
      <c r="N110" s="834"/>
      <c r="O110" s="834"/>
      <c r="P110" s="834"/>
      <c r="Q110" s="834"/>
      <c r="R110" s="834"/>
      <c r="S110" s="834"/>
      <c r="T110" s="834"/>
      <c r="U110" s="834"/>
      <c r="V110" s="834"/>
      <c r="W110" s="834"/>
      <c r="X110" s="834"/>
      <c r="Y110" s="834"/>
      <c r="Z110" s="834"/>
    </row>
  </sheetData>
  <sheetProtection algorithmName="SHA-512" hashValue="BoUndCfdzwSzG76b46hgWa2b749DkSImFcYr9CHLF8tsImRcwWN0dJ6tsUfkV7QdR4brx9LwHaykxKdb+5bmbA==" saltValue="xRnUOPh0Qj3w7reH/L4k1g==" spinCount="100000" sheet="1" selectLockedCells="1"/>
  <mergeCells count="94">
    <mergeCell ref="A110:Z110"/>
    <mergeCell ref="B102:Z104"/>
    <mergeCell ref="A105:A107"/>
    <mergeCell ref="B105:Z107"/>
    <mergeCell ref="A108:A109"/>
    <mergeCell ref="B108:Z109"/>
    <mergeCell ref="A98:A99"/>
    <mergeCell ref="B98:Z99"/>
    <mergeCell ref="A100:A101"/>
    <mergeCell ref="B100:Z101"/>
    <mergeCell ref="A102:A104"/>
    <mergeCell ref="A90:A93"/>
    <mergeCell ref="B90:Z93"/>
    <mergeCell ref="A94:A95"/>
    <mergeCell ref="B94:Z95"/>
    <mergeCell ref="A96:A97"/>
    <mergeCell ref="B96:Z97"/>
    <mergeCell ref="A78:Z78"/>
    <mergeCell ref="A79:Z79"/>
    <mergeCell ref="A80:Z81"/>
    <mergeCell ref="A82:A89"/>
    <mergeCell ref="B82:Z89"/>
    <mergeCell ref="A71:A73"/>
    <mergeCell ref="B71:Z73"/>
    <mergeCell ref="A74:A75"/>
    <mergeCell ref="B74:Z75"/>
    <mergeCell ref="A76:A77"/>
    <mergeCell ref="B76:Z77"/>
    <mergeCell ref="A13:A14"/>
    <mergeCell ref="B13:Z14"/>
    <mergeCell ref="A15:A16"/>
    <mergeCell ref="B15:Z16"/>
    <mergeCell ref="A51:Z51"/>
    <mergeCell ref="B36:Z37"/>
    <mergeCell ref="B38:Z39"/>
    <mergeCell ref="A36:A37"/>
    <mergeCell ref="A38:A39"/>
    <mergeCell ref="A40:A41"/>
    <mergeCell ref="B40:Z41"/>
    <mergeCell ref="A42:A44"/>
    <mergeCell ref="B42:Z44"/>
    <mergeCell ref="A45:A46"/>
    <mergeCell ref="B45:Z46"/>
    <mergeCell ref="A47:A48"/>
    <mergeCell ref="B47:Z48"/>
    <mergeCell ref="A49:A50"/>
    <mergeCell ref="B49:Z50"/>
    <mergeCell ref="A55:A57"/>
    <mergeCell ref="A69:A70"/>
    <mergeCell ref="B69:Z70"/>
    <mergeCell ref="A52:Z52"/>
    <mergeCell ref="A53:Z54"/>
    <mergeCell ref="A60:A64"/>
    <mergeCell ref="B60:Z64"/>
    <mergeCell ref="B55:Z57"/>
    <mergeCell ref="A58:A59"/>
    <mergeCell ref="B58:Z59"/>
    <mergeCell ref="A65:A66"/>
    <mergeCell ref="B65:Z66"/>
    <mergeCell ref="A67:A68"/>
    <mergeCell ref="B67:Z68"/>
    <mergeCell ref="A1:Z1"/>
    <mergeCell ref="A2:Z2"/>
    <mergeCell ref="A3:Z4"/>
    <mergeCell ref="A5:A6"/>
    <mergeCell ref="B5:Z6"/>
    <mergeCell ref="A7:A8"/>
    <mergeCell ref="B7:Z8"/>
    <mergeCell ref="A9:A10"/>
    <mergeCell ref="B9:Z10"/>
    <mergeCell ref="A11:A12"/>
    <mergeCell ref="B11:Z12"/>
    <mergeCell ref="A17:A18"/>
    <mergeCell ref="B17:Z18"/>
    <mergeCell ref="A19:A20"/>
    <mergeCell ref="B19:Z20"/>
    <mergeCell ref="A21:A22"/>
    <mergeCell ref="B21:Z21"/>
    <mergeCell ref="C22:Z22"/>
    <mergeCell ref="A23:A24"/>
    <mergeCell ref="B23:Z23"/>
    <mergeCell ref="C24:Y24"/>
    <mergeCell ref="A34:A35"/>
    <mergeCell ref="A32:A33"/>
    <mergeCell ref="B32:Z33"/>
    <mergeCell ref="B34:Z35"/>
    <mergeCell ref="A25:A26"/>
    <mergeCell ref="B25:Z26"/>
    <mergeCell ref="A27:A31"/>
    <mergeCell ref="B27:Z27"/>
    <mergeCell ref="C28:Z28"/>
    <mergeCell ref="C29:Z29"/>
    <mergeCell ref="C30:Z30"/>
    <mergeCell ref="B31:Z31"/>
  </mergeCells>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L134"/>
  <sheetViews>
    <sheetView showGridLines="0" showRowColHeaders="0" topLeftCell="A38" zoomScaleNormal="100" zoomScaleSheetLayoutView="85" workbookViewId="0">
      <selection activeCell="P71" sqref="P71:R71"/>
    </sheetView>
  </sheetViews>
  <sheetFormatPr defaultColWidth="10.6328125" defaultRowHeight="13.8" x14ac:dyDescent="0.25"/>
  <cols>
    <col min="1" max="8" width="6.36328125" style="318" customWidth="1"/>
    <col min="9" max="15" width="6.54296875" style="318" customWidth="1"/>
    <col min="16" max="38" width="6.81640625" style="318" customWidth="1"/>
    <col min="39" max="16384" width="10.6328125" style="318"/>
  </cols>
  <sheetData>
    <row r="1" spans="1:31" ht="15" x14ac:dyDescent="0.25">
      <c r="A1" s="890" t="s">
        <v>164</v>
      </c>
      <c r="B1" s="890"/>
      <c r="C1" s="890"/>
      <c r="D1" s="890"/>
      <c r="E1" s="890"/>
      <c r="F1" s="890"/>
      <c r="G1" s="890"/>
      <c r="H1" s="882"/>
      <c r="I1" s="890" t="s">
        <v>165</v>
      </c>
      <c r="J1" s="890"/>
      <c r="K1" s="890"/>
      <c r="L1" s="890"/>
      <c r="M1" s="890"/>
      <c r="N1" s="890"/>
      <c r="O1" s="890"/>
      <c r="P1" s="890"/>
      <c r="Q1" s="890"/>
      <c r="R1" s="890"/>
      <c r="S1" s="890"/>
      <c r="T1" s="890"/>
      <c r="U1" s="890"/>
      <c r="V1" s="890"/>
      <c r="W1" s="890"/>
      <c r="X1" s="890"/>
      <c r="Y1" s="890"/>
      <c r="Z1" s="890"/>
      <c r="AA1" s="890"/>
      <c r="AB1" s="890"/>
      <c r="AC1" s="890"/>
      <c r="AD1" s="237"/>
      <c r="AE1" s="237"/>
    </row>
    <row r="2" spans="1:31" ht="15" customHeight="1" x14ac:dyDescent="0.25">
      <c r="A2" s="842" t="s">
        <v>166</v>
      </c>
      <c r="B2" s="842"/>
      <c r="C2" s="842"/>
      <c r="D2" s="842"/>
      <c r="E2" s="842"/>
      <c r="F2" s="842"/>
      <c r="G2" s="842"/>
      <c r="H2" s="882"/>
      <c r="I2" s="960" t="s">
        <v>167</v>
      </c>
      <c r="J2" s="960"/>
      <c r="K2" s="960"/>
      <c r="L2" s="960"/>
      <c r="M2" s="960"/>
      <c r="N2" s="960"/>
      <c r="O2" s="265"/>
      <c r="P2" s="238" t="s">
        <v>168</v>
      </c>
      <c r="Q2" s="239"/>
      <c r="R2" s="239"/>
      <c r="S2" s="239"/>
      <c r="T2" s="239"/>
      <c r="U2" s="239"/>
      <c r="V2" s="239"/>
      <c r="W2" s="239"/>
      <c r="X2" s="274" t="s">
        <v>169</v>
      </c>
      <c r="Y2" s="275"/>
      <c r="Z2" s="952" t="s">
        <v>170</v>
      </c>
      <c r="AA2" s="953"/>
      <c r="AB2" s="954" t="s">
        <v>171</v>
      </c>
      <c r="AC2" s="955"/>
      <c r="AD2" s="955"/>
      <c r="AE2" s="955"/>
    </row>
    <row r="3" spans="1:31" ht="15" customHeight="1" x14ac:dyDescent="0.25">
      <c r="A3" s="842"/>
      <c r="B3" s="842"/>
      <c r="C3" s="842"/>
      <c r="D3" s="842"/>
      <c r="E3" s="842"/>
      <c r="F3" s="842"/>
      <c r="G3" s="842"/>
      <c r="H3" s="882"/>
      <c r="I3" s="960"/>
      <c r="J3" s="960"/>
      <c r="K3" s="960"/>
      <c r="L3" s="960"/>
      <c r="M3" s="960"/>
      <c r="N3" s="960"/>
      <c r="O3" s="265"/>
      <c r="P3" s="238"/>
      <c r="Q3" s="239"/>
      <c r="R3" s="239"/>
      <c r="S3" s="239"/>
      <c r="T3" s="239"/>
      <c r="U3" s="239"/>
      <c r="V3" s="239"/>
      <c r="W3" s="239"/>
      <c r="X3" s="238"/>
      <c r="Y3" s="239"/>
      <c r="Z3" s="952"/>
      <c r="AA3" s="953"/>
      <c r="AB3" s="954"/>
      <c r="AC3" s="955"/>
      <c r="AD3" s="955"/>
      <c r="AE3" s="955"/>
    </row>
    <row r="4" spans="1:31" ht="15" customHeight="1" x14ac:dyDescent="0.25">
      <c r="A4" s="842"/>
      <c r="B4" s="842"/>
      <c r="C4" s="842"/>
      <c r="D4" s="842"/>
      <c r="E4" s="842"/>
      <c r="F4" s="842"/>
      <c r="G4" s="842"/>
      <c r="H4" s="882"/>
      <c r="I4" s="960"/>
      <c r="J4" s="960"/>
      <c r="K4" s="960"/>
      <c r="L4" s="960"/>
      <c r="M4" s="960"/>
      <c r="N4" s="960"/>
      <c r="O4" s="265"/>
      <c r="P4" s="891">
        <v>5307</v>
      </c>
      <c r="Q4" s="892"/>
      <c r="R4" s="892">
        <v>5310</v>
      </c>
      <c r="S4" s="892"/>
      <c r="T4" s="892">
        <v>5337</v>
      </c>
      <c r="U4" s="892"/>
      <c r="V4" s="892">
        <v>5339</v>
      </c>
      <c r="W4" s="893"/>
      <c r="X4" s="891">
        <v>5307</v>
      </c>
      <c r="Y4" s="893"/>
      <c r="Z4" s="891">
        <v>5307</v>
      </c>
      <c r="AA4" s="893"/>
      <c r="AB4" s="954"/>
      <c r="AC4" s="955"/>
      <c r="AD4" s="955"/>
      <c r="AE4" s="955"/>
    </row>
    <row r="5" spans="1:31" ht="15" customHeight="1" x14ac:dyDescent="0.25">
      <c r="A5" s="842"/>
      <c r="B5" s="842"/>
      <c r="C5" s="842"/>
      <c r="D5" s="842"/>
      <c r="E5" s="842"/>
      <c r="F5" s="842"/>
      <c r="G5" s="842"/>
      <c r="H5" s="882"/>
      <c r="I5" s="223">
        <v>2027</v>
      </c>
      <c r="J5" s="223"/>
      <c r="K5" s="223"/>
      <c r="L5" s="223"/>
      <c r="M5" s="223"/>
      <c r="N5" s="223"/>
      <c r="O5" s="223"/>
      <c r="P5" s="223"/>
      <c r="Q5" s="223"/>
      <c r="R5" s="223"/>
      <c r="S5" s="223"/>
      <c r="T5" s="223"/>
      <c r="U5" s="223"/>
      <c r="V5" s="223"/>
      <c r="W5" s="223"/>
      <c r="X5" s="223"/>
      <c r="Y5" s="223"/>
      <c r="Z5" s="223"/>
      <c r="AA5" s="276"/>
      <c r="AB5" s="954"/>
      <c r="AC5" s="955"/>
      <c r="AD5" s="955"/>
      <c r="AE5" s="955"/>
    </row>
    <row r="6" spans="1:31" ht="15" customHeight="1" x14ac:dyDescent="0.25">
      <c r="A6" s="842"/>
      <c r="B6" s="842"/>
      <c r="C6" s="842"/>
      <c r="D6" s="842"/>
      <c r="E6" s="842"/>
      <c r="F6" s="842"/>
      <c r="G6" s="842"/>
      <c r="H6" s="882"/>
      <c r="I6" s="896" t="s">
        <v>172</v>
      </c>
      <c r="J6" s="896"/>
      <c r="K6" s="896"/>
      <c r="L6" s="896"/>
      <c r="M6" s="896"/>
      <c r="N6" s="264"/>
      <c r="O6" s="264"/>
      <c r="P6" s="879">
        <v>11757206</v>
      </c>
      <c r="Q6" s="879"/>
      <c r="R6" s="879">
        <v>641223</v>
      </c>
      <c r="S6" s="879"/>
      <c r="T6" s="879">
        <v>20826882</v>
      </c>
      <c r="U6" s="879"/>
      <c r="V6" s="879">
        <v>431936</v>
      </c>
      <c r="W6" s="887"/>
      <c r="X6" s="894">
        <v>2729923</v>
      </c>
      <c r="Y6" s="887"/>
      <c r="Z6" s="894">
        <v>951324</v>
      </c>
      <c r="AA6" s="887"/>
      <c r="AB6" s="954"/>
      <c r="AC6" s="955"/>
      <c r="AD6" s="955"/>
      <c r="AE6" s="955"/>
    </row>
    <row r="7" spans="1:31" ht="15" customHeight="1" x14ac:dyDescent="0.25">
      <c r="A7" s="842"/>
      <c r="B7" s="842"/>
      <c r="C7" s="842"/>
      <c r="D7" s="842"/>
      <c r="E7" s="842"/>
      <c r="F7" s="842"/>
      <c r="G7" s="842"/>
      <c r="H7" s="882"/>
      <c r="I7" s="896" t="s">
        <v>173</v>
      </c>
      <c r="J7" s="896"/>
      <c r="K7" s="896"/>
      <c r="L7" s="896"/>
      <c r="M7" s="896"/>
      <c r="N7" s="264"/>
      <c r="O7" s="264"/>
      <c r="P7" s="879">
        <f>P6</f>
        <v>11757206</v>
      </c>
      <c r="Q7" s="879"/>
      <c r="R7" s="879">
        <f t="shared" ref="R7" si="0">R6</f>
        <v>641223</v>
      </c>
      <c r="S7" s="879"/>
      <c r="T7" s="879">
        <f t="shared" ref="T7" si="1">T6</f>
        <v>20826882</v>
      </c>
      <c r="U7" s="879"/>
      <c r="V7" s="879">
        <f t="shared" ref="V7" si="2">V6</f>
        <v>431936</v>
      </c>
      <c r="W7" s="879"/>
      <c r="X7" s="894">
        <f>X6</f>
        <v>2729923</v>
      </c>
      <c r="Y7" s="887"/>
      <c r="Z7" s="894">
        <f>Z6</f>
        <v>951324</v>
      </c>
      <c r="AA7" s="887"/>
      <c r="AB7" s="954"/>
      <c r="AC7" s="955"/>
      <c r="AD7" s="955"/>
      <c r="AE7" s="955"/>
    </row>
    <row r="8" spans="1:31" ht="15" customHeight="1" x14ac:dyDescent="0.25">
      <c r="A8" s="842"/>
      <c r="B8" s="842"/>
      <c r="C8" s="842"/>
      <c r="D8" s="842"/>
      <c r="E8" s="842"/>
      <c r="F8" s="842"/>
      <c r="G8" s="842"/>
      <c r="H8" s="882"/>
      <c r="I8" s="194" t="s">
        <v>174</v>
      </c>
      <c r="J8" s="194"/>
      <c r="K8" s="194"/>
      <c r="L8" s="194"/>
      <c r="M8" s="194"/>
      <c r="N8" s="194"/>
      <c r="O8" s="241"/>
      <c r="P8" s="895">
        <f>P6-P7</f>
        <v>0</v>
      </c>
      <c r="Q8" s="895"/>
      <c r="R8" s="895">
        <f>R6-R7</f>
        <v>0</v>
      </c>
      <c r="S8" s="895"/>
      <c r="T8" s="895">
        <f>T6-T7</f>
        <v>0</v>
      </c>
      <c r="U8" s="895"/>
      <c r="V8" s="895">
        <f>V6-V7</f>
        <v>0</v>
      </c>
      <c r="W8" s="912"/>
      <c r="X8" s="911">
        <f>X6-X7</f>
        <v>0</v>
      </c>
      <c r="Y8" s="912"/>
      <c r="Z8" s="956">
        <f>Z6-Z7</f>
        <v>0</v>
      </c>
      <c r="AA8" s="957"/>
      <c r="AB8" s="954"/>
      <c r="AC8" s="955"/>
      <c r="AD8" s="955"/>
      <c r="AE8" s="955"/>
    </row>
    <row r="9" spans="1:31" ht="15" customHeight="1" x14ac:dyDescent="0.25">
      <c r="A9" s="842"/>
      <c r="B9" s="842"/>
      <c r="C9" s="842"/>
      <c r="D9" s="842"/>
      <c r="E9" s="842"/>
      <c r="F9" s="842"/>
      <c r="G9" s="842"/>
      <c r="H9" s="882"/>
      <c r="I9" s="223">
        <v>2028</v>
      </c>
      <c r="J9" s="223"/>
      <c r="K9" s="223"/>
      <c r="L9" s="223"/>
      <c r="M9" s="223"/>
      <c r="N9" s="223"/>
      <c r="O9" s="223"/>
      <c r="P9" s="223"/>
      <c r="Q9" s="223"/>
      <c r="R9" s="223"/>
      <c r="S9" s="223"/>
      <c r="T9" s="223"/>
      <c r="U9" s="223"/>
      <c r="V9" s="223"/>
      <c r="W9" s="223"/>
      <c r="X9" s="223"/>
      <c r="Y9" s="223"/>
      <c r="Z9" s="223"/>
      <c r="AA9" s="276"/>
      <c r="AB9" s="954"/>
      <c r="AC9" s="955"/>
      <c r="AD9" s="955"/>
      <c r="AE9" s="955"/>
    </row>
    <row r="10" spans="1:31" ht="15" customHeight="1" x14ac:dyDescent="0.25">
      <c r="A10" s="842"/>
      <c r="B10" s="842"/>
      <c r="C10" s="842"/>
      <c r="D10" s="842"/>
      <c r="E10" s="842"/>
      <c r="F10" s="842"/>
      <c r="G10" s="842"/>
      <c r="H10" s="882"/>
      <c r="I10" s="896" t="s">
        <v>172</v>
      </c>
      <c r="J10" s="896"/>
      <c r="K10" s="896"/>
      <c r="L10" s="896"/>
      <c r="M10" s="896"/>
      <c r="N10" s="264"/>
      <c r="O10" s="264"/>
      <c r="P10" s="879">
        <f>P6*1.018</f>
        <v>11968835.708000001</v>
      </c>
      <c r="Q10" s="879"/>
      <c r="R10" s="879">
        <f t="shared" ref="R10" si="3">R6*1.018</f>
        <v>652765.01399999997</v>
      </c>
      <c r="S10" s="879"/>
      <c r="T10" s="879">
        <f t="shared" ref="T10" si="4">T6*1.018</f>
        <v>21201765.876000002</v>
      </c>
      <c r="U10" s="879"/>
      <c r="V10" s="879">
        <f t="shared" ref="V10" si="5">V6*1.018</f>
        <v>439710.848</v>
      </c>
      <c r="W10" s="879"/>
      <c r="X10" s="894">
        <f>X6*1.018</f>
        <v>2779061.6140000001</v>
      </c>
      <c r="Y10" s="887"/>
      <c r="Z10" s="894">
        <f>Z6*1.018</f>
        <v>968447.83200000005</v>
      </c>
      <c r="AA10" s="887"/>
      <c r="AB10" s="954"/>
      <c r="AC10" s="955"/>
      <c r="AD10" s="955"/>
      <c r="AE10" s="955"/>
    </row>
    <row r="11" spans="1:31" ht="15" customHeight="1" x14ac:dyDescent="0.25">
      <c r="A11" s="842"/>
      <c r="B11" s="842"/>
      <c r="C11" s="842"/>
      <c r="D11" s="842"/>
      <c r="E11" s="842"/>
      <c r="F11" s="842"/>
      <c r="G11" s="842"/>
      <c r="H11" s="882"/>
      <c r="I11" s="896" t="s">
        <v>175</v>
      </c>
      <c r="J11" s="896"/>
      <c r="K11" s="896"/>
      <c r="L11" s="896"/>
      <c r="M11" s="896"/>
      <c r="N11" s="264"/>
      <c r="O11" s="264"/>
      <c r="P11" s="879">
        <f>P10</f>
        <v>11968835.708000001</v>
      </c>
      <c r="Q11" s="879"/>
      <c r="R11" s="879">
        <f t="shared" ref="R11" si="6">R10</f>
        <v>652765.01399999997</v>
      </c>
      <c r="S11" s="879"/>
      <c r="T11" s="879">
        <f t="shared" ref="T11" si="7">T10</f>
        <v>21201765.876000002</v>
      </c>
      <c r="U11" s="879"/>
      <c r="V11" s="879">
        <f t="shared" ref="V11" si="8">V10</f>
        <v>439710.848</v>
      </c>
      <c r="W11" s="879"/>
      <c r="X11" s="894">
        <f>X10</f>
        <v>2779061.6140000001</v>
      </c>
      <c r="Y11" s="887"/>
      <c r="Z11" s="894">
        <f>Z10</f>
        <v>968447.83200000005</v>
      </c>
      <c r="AA11" s="887"/>
      <c r="AB11" s="954"/>
      <c r="AC11" s="955"/>
      <c r="AD11" s="955"/>
      <c r="AE11" s="955"/>
    </row>
    <row r="12" spans="1:31" ht="15" customHeight="1" x14ac:dyDescent="0.25">
      <c r="A12" s="842"/>
      <c r="B12" s="842"/>
      <c r="C12" s="842"/>
      <c r="D12" s="842"/>
      <c r="E12" s="842"/>
      <c r="F12" s="842"/>
      <c r="G12" s="842"/>
      <c r="H12" s="882"/>
      <c r="I12" s="194" t="s">
        <v>174</v>
      </c>
      <c r="J12" s="194"/>
      <c r="K12" s="194"/>
      <c r="L12" s="194"/>
      <c r="M12" s="194"/>
      <c r="N12" s="194"/>
      <c r="O12" s="241"/>
      <c r="P12" s="895">
        <f>P10-P11</f>
        <v>0</v>
      </c>
      <c r="Q12" s="895"/>
      <c r="R12" s="895">
        <f>R10-R11</f>
        <v>0</v>
      </c>
      <c r="S12" s="895"/>
      <c r="T12" s="895">
        <f>T10-T11</f>
        <v>0</v>
      </c>
      <c r="U12" s="895"/>
      <c r="V12" s="895">
        <f>V10-V11</f>
        <v>0</v>
      </c>
      <c r="W12" s="912"/>
      <c r="X12" s="958">
        <f>X10-X11</f>
        <v>0</v>
      </c>
      <c r="Y12" s="959"/>
      <c r="Z12" s="911">
        <f>Z10-Z11</f>
        <v>0</v>
      </c>
      <c r="AA12" s="912"/>
      <c r="AB12" s="954"/>
      <c r="AC12" s="955"/>
      <c r="AD12" s="955"/>
      <c r="AE12" s="955"/>
    </row>
    <row r="13" spans="1:31" ht="15" customHeight="1" x14ac:dyDescent="0.25">
      <c r="A13" s="842"/>
      <c r="B13" s="842"/>
      <c r="C13" s="842"/>
      <c r="D13" s="842"/>
      <c r="E13" s="842"/>
      <c r="F13" s="842"/>
      <c r="G13" s="842"/>
      <c r="H13" s="882"/>
      <c r="I13" s="223">
        <v>2029</v>
      </c>
      <c r="J13" s="223"/>
      <c r="K13" s="223"/>
      <c r="L13" s="223"/>
      <c r="M13" s="223"/>
      <c r="N13" s="223"/>
      <c r="O13" s="223"/>
      <c r="P13" s="223"/>
      <c r="Q13" s="223"/>
      <c r="R13" s="223"/>
      <c r="S13" s="223"/>
      <c r="T13" s="223"/>
      <c r="U13" s="223"/>
      <c r="V13" s="223"/>
      <c r="W13" s="223"/>
      <c r="X13" s="223"/>
      <c r="Y13" s="223"/>
      <c r="Z13" s="223"/>
      <c r="AA13" s="276"/>
      <c r="AB13" s="954"/>
      <c r="AC13" s="955"/>
      <c r="AD13" s="955"/>
      <c r="AE13" s="955"/>
    </row>
    <row r="14" spans="1:31" ht="15" customHeight="1" x14ac:dyDescent="0.25">
      <c r="A14" s="842"/>
      <c r="B14" s="842"/>
      <c r="C14" s="842"/>
      <c r="D14" s="842"/>
      <c r="E14" s="842"/>
      <c r="F14" s="842"/>
      <c r="G14" s="842"/>
      <c r="H14" s="882"/>
      <c r="I14" s="896" t="s">
        <v>172</v>
      </c>
      <c r="J14" s="896"/>
      <c r="K14" s="896"/>
      <c r="L14" s="896"/>
      <c r="M14" s="896"/>
      <c r="N14" s="264"/>
      <c r="O14" s="264"/>
      <c r="P14" s="879">
        <f>P10*1.018</f>
        <v>12184274.750744</v>
      </c>
      <c r="Q14" s="879"/>
      <c r="R14" s="879">
        <f t="shared" ref="R14" si="9">R10*1.018</f>
        <v>664514.78425199992</v>
      </c>
      <c r="S14" s="879"/>
      <c r="T14" s="879">
        <f t="shared" ref="T14" si="10">T10*1.018</f>
        <v>21583397.661768001</v>
      </c>
      <c r="U14" s="879"/>
      <c r="V14" s="879">
        <f t="shared" ref="V14" si="11">V10*1.018</f>
        <v>447625.64326400001</v>
      </c>
      <c r="W14" s="879"/>
      <c r="X14" s="894">
        <f>X10*1.018</f>
        <v>2829084.7230520002</v>
      </c>
      <c r="Y14" s="887"/>
      <c r="Z14" s="894">
        <f>Z10*1.018</f>
        <v>985879.89297600009</v>
      </c>
      <c r="AA14" s="887"/>
      <c r="AB14" s="954"/>
      <c r="AC14" s="955"/>
      <c r="AD14" s="955"/>
      <c r="AE14" s="955"/>
    </row>
    <row r="15" spans="1:31" ht="15" customHeight="1" x14ac:dyDescent="0.25">
      <c r="A15" s="842"/>
      <c r="B15" s="842"/>
      <c r="C15" s="842"/>
      <c r="D15" s="842"/>
      <c r="E15" s="842"/>
      <c r="F15" s="842"/>
      <c r="G15" s="842"/>
      <c r="H15" s="882"/>
      <c r="I15" s="896" t="s">
        <v>176</v>
      </c>
      <c r="J15" s="896"/>
      <c r="K15" s="896"/>
      <c r="L15" s="896"/>
      <c r="M15" s="896"/>
      <c r="N15" s="264"/>
      <c r="O15" s="264"/>
      <c r="P15" s="879">
        <f>P14</f>
        <v>12184274.750744</v>
      </c>
      <c r="Q15" s="879"/>
      <c r="R15" s="879">
        <f t="shared" ref="R15" si="12">R14</f>
        <v>664514.78425199992</v>
      </c>
      <c r="S15" s="879"/>
      <c r="T15" s="879">
        <f t="shared" ref="T15" si="13">T14</f>
        <v>21583397.661768001</v>
      </c>
      <c r="U15" s="879"/>
      <c r="V15" s="879">
        <f t="shared" ref="V15" si="14">V14</f>
        <v>447625.64326400001</v>
      </c>
      <c r="W15" s="879"/>
      <c r="X15" s="894">
        <f>X14</f>
        <v>2829084.7230520002</v>
      </c>
      <c r="Y15" s="887"/>
      <c r="Z15" s="894">
        <f>Z14</f>
        <v>985879.89297600009</v>
      </c>
      <c r="AA15" s="887"/>
      <c r="AB15" s="954"/>
      <c r="AC15" s="955"/>
      <c r="AD15" s="955"/>
      <c r="AE15" s="955"/>
    </row>
    <row r="16" spans="1:31" ht="15" customHeight="1" x14ac:dyDescent="0.25">
      <c r="A16" s="842"/>
      <c r="B16" s="842"/>
      <c r="C16" s="842"/>
      <c r="D16" s="842"/>
      <c r="E16" s="842"/>
      <c r="F16" s="842"/>
      <c r="G16" s="842"/>
      <c r="H16" s="882"/>
      <c r="I16" s="194" t="s">
        <v>174</v>
      </c>
      <c r="J16" s="194"/>
      <c r="K16" s="194"/>
      <c r="L16" s="194"/>
      <c r="M16" s="194"/>
      <c r="N16" s="194"/>
      <c r="O16" s="241"/>
      <c r="P16" s="895">
        <f>P14-P15</f>
        <v>0</v>
      </c>
      <c r="Q16" s="895"/>
      <c r="R16" s="895">
        <f>R14-R15</f>
        <v>0</v>
      </c>
      <c r="S16" s="895"/>
      <c r="T16" s="895">
        <f>T14-T15</f>
        <v>0</v>
      </c>
      <c r="U16" s="895"/>
      <c r="V16" s="895">
        <f>V14-V15</f>
        <v>0</v>
      </c>
      <c r="W16" s="912"/>
      <c r="X16" s="277">
        <f>X14-X15</f>
        <v>0</v>
      </c>
      <c r="Y16" s="278"/>
      <c r="Z16" s="911">
        <f>Z14-Z15</f>
        <v>0</v>
      </c>
      <c r="AA16" s="912"/>
      <c r="AB16" s="954"/>
      <c r="AC16" s="955"/>
      <c r="AD16" s="955"/>
      <c r="AE16" s="955"/>
    </row>
    <row r="17" spans="1:35" ht="15" customHeight="1" x14ac:dyDescent="0.25">
      <c r="A17" s="842"/>
      <c r="B17" s="842"/>
      <c r="C17" s="842"/>
      <c r="D17" s="842"/>
      <c r="E17" s="842"/>
      <c r="F17" s="842"/>
      <c r="G17" s="842"/>
      <c r="H17" s="882"/>
      <c r="I17" s="223">
        <v>2030</v>
      </c>
      <c r="J17" s="223"/>
      <c r="K17" s="223"/>
      <c r="L17" s="223"/>
      <c r="M17" s="223"/>
      <c r="N17" s="223"/>
      <c r="O17" s="223"/>
      <c r="P17" s="223"/>
      <c r="Q17" s="223"/>
      <c r="R17" s="279"/>
      <c r="S17" s="223"/>
      <c r="T17" s="223"/>
      <c r="U17" s="223"/>
      <c r="V17" s="223"/>
      <c r="W17" s="223"/>
      <c r="X17" s="223"/>
      <c r="Y17" s="223"/>
      <c r="Z17" s="223"/>
      <c r="AA17" s="276"/>
      <c r="AB17" s="954"/>
      <c r="AC17" s="955"/>
      <c r="AD17" s="955"/>
      <c r="AE17" s="955"/>
      <c r="AF17" s="329"/>
      <c r="AG17" s="329"/>
      <c r="AH17" s="329"/>
      <c r="AI17" s="329"/>
    </row>
    <row r="18" spans="1:35" ht="15" customHeight="1" x14ac:dyDescent="0.25">
      <c r="A18" s="842"/>
      <c r="B18" s="842"/>
      <c r="C18" s="842"/>
      <c r="D18" s="842"/>
      <c r="E18" s="842"/>
      <c r="F18" s="842"/>
      <c r="G18" s="842"/>
      <c r="H18" s="882"/>
      <c r="I18" s="896" t="s">
        <v>172</v>
      </c>
      <c r="J18" s="896"/>
      <c r="K18" s="896"/>
      <c r="L18" s="896"/>
      <c r="M18" s="896"/>
      <c r="N18" s="264"/>
      <c r="O18" s="264"/>
      <c r="P18" s="879">
        <f>P14*1.018</f>
        <v>12403591.696257392</v>
      </c>
      <c r="Q18" s="879"/>
      <c r="R18" s="879">
        <f t="shared" ref="R18" si="15">R14*1.018</f>
        <v>676476.05036853591</v>
      </c>
      <c r="S18" s="879"/>
      <c r="T18" s="879">
        <f t="shared" ref="T18" si="16">T14*1.018</f>
        <v>21971898.819679826</v>
      </c>
      <c r="U18" s="879"/>
      <c r="V18" s="879">
        <f t="shared" ref="V18" si="17">V14*1.018</f>
        <v>455682.90484275203</v>
      </c>
      <c r="W18" s="879"/>
      <c r="X18" s="894">
        <f>X14*1.018</f>
        <v>2880008.2480669362</v>
      </c>
      <c r="Y18" s="887"/>
      <c r="Z18" s="894">
        <f>Z14*1.018</f>
        <v>1003625.7310495682</v>
      </c>
      <c r="AA18" s="887"/>
      <c r="AB18" s="954"/>
      <c r="AC18" s="955"/>
      <c r="AD18" s="955"/>
      <c r="AE18" s="955"/>
      <c r="AF18" s="329"/>
      <c r="AG18" s="329"/>
      <c r="AH18" s="329"/>
      <c r="AI18" s="329"/>
    </row>
    <row r="19" spans="1:35" ht="15" customHeight="1" x14ac:dyDescent="0.25">
      <c r="A19" s="842"/>
      <c r="B19" s="842"/>
      <c r="C19" s="842"/>
      <c r="D19" s="842"/>
      <c r="E19" s="842"/>
      <c r="F19" s="842"/>
      <c r="G19" s="842"/>
      <c r="H19" s="882"/>
      <c r="I19" s="896" t="s">
        <v>177</v>
      </c>
      <c r="J19" s="896"/>
      <c r="K19" s="896"/>
      <c r="L19" s="896"/>
      <c r="M19" s="896"/>
      <c r="N19" s="264"/>
      <c r="O19" s="264"/>
      <c r="P19" s="879">
        <f>P18</f>
        <v>12403591.696257392</v>
      </c>
      <c r="Q19" s="879"/>
      <c r="R19" s="879">
        <f t="shared" ref="R19" si="18">R18</f>
        <v>676476.05036853591</v>
      </c>
      <c r="S19" s="879"/>
      <c r="T19" s="879">
        <f t="shared" ref="T19" si="19">T18</f>
        <v>21971898.819679826</v>
      </c>
      <c r="U19" s="879"/>
      <c r="V19" s="879">
        <f t="shared" ref="V19" si="20">V18</f>
        <v>455682.90484275203</v>
      </c>
      <c r="W19" s="879"/>
      <c r="X19" s="894">
        <f>X18</f>
        <v>2880008.2480669362</v>
      </c>
      <c r="Y19" s="887"/>
      <c r="Z19" s="894">
        <f>Z18</f>
        <v>1003625.7310495682</v>
      </c>
      <c r="AA19" s="887"/>
      <c r="AB19" s="954"/>
      <c r="AC19" s="955"/>
      <c r="AD19" s="955"/>
      <c r="AE19" s="955"/>
      <c r="AF19" s="329"/>
      <c r="AG19" s="329"/>
      <c r="AH19" s="329"/>
      <c r="AI19" s="329"/>
    </row>
    <row r="20" spans="1:35" ht="15" customHeight="1" x14ac:dyDescent="0.25">
      <c r="A20" s="842"/>
      <c r="B20" s="842"/>
      <c r="C20" s="842"/>
      <c r="D20" s="842"/>
      <c r="E20" s="842"/>
      <c r="F20" s="842"/>
      <c r="G20" s="842"/>
      <c r="H20" s="882"/>
      <c r="I20" s="194" t="s">
        <v>174</v>
      </c>
      <c r="J20" s="194"/>
      <c r="K20" s="194"/>
      <c r="L20" s="194"/>
      <c r="M20" s="194"/>
      <c r="N20" s="194"/>
      <c r="O20" s="241"/>
      <c r="P20" s="895">
        <f>P18-P19</f>
        <v>0</v>
      </c>
      <c r="Q20" s="895"/>
      <c r="R20" s="895">
        <f>R18-R19</f>
        <v>0</v>
      </c>
      <c r="S20" s="895"/>
      <c r="T20" s="895">
        <f>T18-T19</f>
        <v>0</v>
      </c>
      <c r="U20" s="895"/>
      <c r="V20" s="895">
        <f>V18-V19</f>
        <v>0</v>
      </c>
      <c r="W20" s="912"/>
      <c r="X20" s="911">
        <f>X18-X19</f>
        <v>0</v>
      </c>
      <c r="Y20" s="912"/>
      <c r="Z20" s="911">
        <f>Z18-Z19</f>
        <v>0</v>
      </c>
      <c r="AA20" s="912"/>
      <c r="AB20" s="954"/>
      <c r="AC20" s="955"/>
      <c r="AD20" s="955"/>
      <c r="AE20" s="955"/>
      <c r="AF20" s="329"/>
      <c r="AG20" s="329"/>
      <c r="AH20" s="329"/>
      <c r="AI20" s="329"/>
    </row>
    <row r="21" spans="1:35" ht="15" customHeight="1" x14ac:dyDescent="0.25">
      <c r="A21" s="842"/>
      <c r="B21" s="842"/>
      <c r="C21" s="842"/>
      <c r="D21" s="842"/>
      <c r="E21" s="842"/>
      <c r="F21" s="842"/>
      <c r="G21" s="842"/>
      <c r="H21" s="882"/>
      <c r="I21" s="223">
        <v>2031</v>
      </c>
      <c r="J21" s="223"/>
      <c r="K21" s="223"/>
      <c r="L21" s="223"/>
      <c r="M21" s="223"/>
      <c r="N21" s="223"/>
      <c r="O21" s="223"/>
      <c r="P21" s="223"/>
      <c r="Q21" s="223"/>
      <c r="R21" s="223"/>
      <c r="S21" s="223"/>
      <c r="T21" s="223"/>
      <c r="U21" s="223"/>
      <c r="V21" s="223"/>
      <c r="W21" s="223"/>
      <c r="X21" s="223"/>
      <c r="Y21" s="223"/>
      <c r="Z21" s="223"/>
      <c r="AA21" s="276"/>
      <c r="AB21" s="954"/>
      <c r="AC21" s="955"/>
      <c r="AD21" s="955"/>
      <c r="AE21" s="955"/>
      <c r="AF21" s="329"/>
      <c r="AG21" s="329"/>
      <c r="AH21" s="329"/>
      <c r="AI21" s="329"/>
    </row>
    <row r="22" spans="1:35" ht="15" customHeight="1" x14ac:dyDescent="0.25">
      <c r="A22" s="842"/>
      <c r="B22" s="842"/>
      <c r="C22" s="842"/>
      <c r="D22" s="842"/>
      <c r="E22" s="842"/>
      <c r="F22" s="842"/>
      <c r="G22" s="842"/>
      <c r="H22" s="882"/>
      <c r="I22" s="896" t="s">
        <v>172</v>
      </c>
      <c r="J22" s="896"/>
      <c r="K22" s="896"/>
      <c r="L22" s="896"/>
      <c r="M22" s="896"/>
      <c r="N22" s="264"/>
      <c r="O22" s="264"/>
      <c r="P22" s="879">
        <f>P18*1.018</f>
        <v>12626856.346790025</v>
      </c>
      <c r="Q22" s="879"/>
      <c r="R22" s="879">
        <f t="shared" ref="R22" si="21">R18*1.018</f>
        <v>688652.61927516956</v>
      </c>
      <c r="S22" s="879"/>
      <c r="T22" s="879">
        <f t="shared" ref="T22" si="22">T18*1.018</f>
        <v>22367392.998434063</v>
      </c>
      <c r="U22" s="879"/>
      <c r="V22" s="879">
        <f t="shared" ref="V22" si="23">V18*1.018</f>
        <v>463885.19712992158</v>
      </c>
      <c r="W22" s="879"/>
      <c r="X22" s="894">
        <f>X18*1.018</f>
        <v>2931848.3965321411</v>
      </c>
      <c r="Y22" s="887"/>
      <c r="Z22" s="894">
        <f>Z18*1.018</f>
        <v>1021690.9942084604</v>
      </c>
      <c r="AA22" s="887"/>
      <c r="AB22" s="954"/>
      <c r="AC22" s="955"/>
      <c r="AD22" s="955"/>
      <c r="AE22" s="955"/>
      <c r="AF22" s="329"/>
      <c r="AG22" s="329"/>
      <c r="AH22" s="329"/>
      <c r="AI22" s="329"/>
    </row>
    <row r="23" spans="1:35" ht="15" customHeight="1" x14ac:dyDescent="0.25">
      <c r="A23" s="842"/>
      <c r="B23" s="842"/>
      <c r="C23" s="842"/>
      <c r="D23" s="842"/>
      <c r="E23" s="842"/>
      <c r="F23" s="842"/>
      <c r="G23" s="842"/>
      <c r="H23" s="882"/>
      <c r="I23" s="896" t="s">
        <v>178</v>
      </c>
      <c r="J23" s="896"/>
      <c r="K23" s="896"/>
      <c r="L23" s="896"/>
      <c r="M23" s="896"/>
      <c r="N23" s="264"/>
      <c r="O23" s="264"/>
      <c r="P23" s="879">
        <v>0</v>
      </c>
      <c r="Q23" s="879"/>
      <c r="R23" s="879">
        <v>0</v>
      </c>
      <c r="S23" s="879"/>
      <c r="T23" s="879">
        <v>0</v>
      </c>
      <c r="U23" s="879"/>
      <c r="V23" s="879">
        <v>0</v>
      </c>
      <c r="W23" s="887"/>
      <c r="X23" s="894">
        <f>X22</f>
        <v>2931848.3965321411</v>
      </c>
      <c r="Y23" s="887"/>
      <c r="Z23" s="894">
        <f>Z22</f>
        <v>1021690.9942084604</v>
      </c>
      <c r="AA23" s="887"/>
      <c r="AB23" s="954"/>
      <c r="AC23" s="955"/>
      <c r="AD23" s="955"/>
      <c r="AE23" s="955"/>
      <c r="AF23" s="329"/>
      <c r="AG23" s="329"/>
      <c r="AH23" s="329"/>
      <c r="AI23" s="329"/>
    </row>
    <row r="24" spans="1:35" ht="15" customHeight="1" x14ac:dyDescent="0.25">
      <c r="A24" s="842"/>
      <c r="B24" s="842"/>
      <c r="C24" s="842"/>
      <c r="D24" s="842"/>
      <c r="E24" s="842"/>
      <c r="F24" s="842"/>
      <c r="G24" s="842"/>
      <c r="H24" s="882"/>
      <c r="I24" s="194" t="s">
        <v>174</v>
      </c>
      <c r="J24" s="194"/>
      <c r="K24" s="194"/>
      <c r="L24" s="194"/>
      <c r="M24" s="194"/>
      <c r="N24" s="194"/>
      <c r="O24" s="241"/>
      <c r="P24" s="895">
        <f>P22</f>
        <v>12626856.346790025</v>
      </c>
      <c r="Q24" s="895"/>
      <c r="R24" s="895">
        <f>R22-R23</f>
        <v>688652.61927516956</v>
      </c>
      <c r="S24" s="895"/>
      <c r="T24" s="895">
        <f>T22-T23</f>
        <v>22367392.998434063</v>
      </c>
      <c r="U24" s="895"/>
      <c r="V24" s="895">
        <f>V22-V23</f>
        <v>463885.19712992158</v>
      </c>
      <c r="W24" s="912"/>
      <c r="X24" s="911">
        <f>X22-X23</f>
        <v>0</v>
      </c>
      <c r="Y24" s="912"/>
      <c r="Z24" s="911">
        <f>Z22-Z23</f>
        <v>0</v>
      </c>
      <c r="AA24" s="912"/>
      <c r="AB24" s="954"/>
      <c r="AC24" s="955"/>
      <c r="AD24" s="955"/>
      <c r="AE24" s="955"/>
      <c r="AF24" s="329"/>
      <c r="AG24" s="329"/>
      <c r="AH24" s="329"/>
      <c r="AI24" s="329"/>
    </row>
    <row r="25" spans="1:35" ht="15" customHeight="1" x14ac:dyDescent="0.25">
      <c r="A25" s="842"/>
      <c r="B25" s="842"/>
      <c r="C25" s="842"/>
      <c r="D25" s="842"/>
      <c r="E25" s="842"/>
      <c r="F25" s="842"/>
      <c r="G25" s="842"/>
      <c r="H25" s="882"/>
      <c r="I25" s="223">
        <v>2032</v>
      </c>
      <c r="J25" s="223"/>
      <c r="K25" s="223"/>
      <c r="L25" s="223"/>
      <c r="M25" s="223"/>
      <c r="N25" s="223"/>
      <c r="O25" s="223"/>
      <c r="P25" s="223"/>
      <c r="Q25" s="223"/>
      <c r="R25" s="223"/>
      <c r="S25" s="223"/>
      <c r="T25" s="223"/>
      <c r="U25" s="223"/>
      <c r="V25" s="223"/>
      <c r="W25" s="223"/>
      <c r="X25" s="223"/>
      <c r="Y25" s="223"/>
      <c r="Z25" s="223"/>
      <c r="AA25" s="276"/>
      <c r="AB25" s="954"/>
      <c r="AC25" s="955"/>
      <c r="AD25" s="955"/>
      <c r="AE25" s="955"/>
      <c r="AF25" s="329"/>
      <c r="AG25" s="329"/>
      <c r="AH25" s="329"/>
      <c r="AI25" s="329"/>
    </row>
    <row r="26" spans="1:35" ht="15" customHeight="1" x14ac:dyDescent="0.25">
      <c r="A26" s="842"/>
      <c r="B26" s="842"/>
      <c r="C26" s="842"/>
      <c r="D26" s="842"/>
      <c r="E26" s="842"/>
      <c r="F26" s="842"/>
      <c r="G26" s="842"/>
      <c r="H26" s="882"/>
      <c r="I26" s="896" t="s">
        <v>172</v>
      </c>
      <c r="J26" s="896"/>
      <c r="K26" s="896"/>
      <c r="L26" s="896"/>
      <c r="M26" s="896"/>
      <c r="N26" s="264"/>
      <c r="O26" s="264"/>
      <c r="P26" s="879">
        <f>P22*1.016</f>
        <v>12828886.048338665</v>
      </c>
      <c r="Q26" s="879"/>
      <c r="R26" s="879">
        <f t="shared" ref="R26" si="24">R22*1.016</f>
        <v>699671.06118357228</v>
      </c>
      <c r="S26" s="879"/>
      <c r="T26" s="879">
        <f t="shared" ref="T26" si="25">T22*1.016</f>
        <v>22725271.286409009</v>
      </c>
      <c r="U26" s="879"/>
      <c r="V26" s="879">
        <f t="shared" ref="V26" si="26">V22*1.016</f>
        <v>471307.36028400034</v>
      </c>
      <c r="W26" s="879"/>
      <c r="X26" s="894">
        <f>X22*1.016</f>
        <v>2978757.9708766555</v>
      </c>
      <c r="Y26" s="887"/>
      <c r="Z26" s="894">
        <f>Z22*1.016</f>
        <v>1038038.0501157958</v>
      </c>
      <c r="AA26" s="887"/>
      <c r="AB26" s="954"/>
      <c r="AC26" s="955"/>
      <c r="AD26" s="955"/>
      <c r="AE26" s="955"/>
      <c r="AF26" s="329"/>
      <c r="AG26" s="329"/>
      <c r="AH26" s="329"/>
      <c r="AI26" s="329"/>
    </row>
    <row r="27" spans="1:35" ht="15" customHeight="1" x14ac:dyDescent="0.25">
      <c r="A27" s="842"/>
      <c r="B27" s="842"/>
      <c r="C27" s="842"/>
      <c r="D27" s="842"/>
      <c r="E27" s="842"/>
      <c r="F27" s="842"/>
      <c r="G27" s="842"/>
      <c r="H27" s="882"/>
      <c r="I27" s="896" t="s">
        <v>179</v>
      </c>
      <c r="J27" s="896"/>
      <c r="K27" s="896"/>
      <c r="L27" s="896"/>
      <c r="M27" s="896"/>
      <c r="N27" s="264"/>
      <c r="O27" s="264"/>
      <c r="P27" s="879">
        <v>0</v>
      </c>
      <c r="Q27" s="879"/>
      <c r="R27" s="879">
        <v>0</v>
      </c>
      <c r="S27" s="879"/>
      <c r="T27" s="879">
        <v>0</v>
      </c>
      <c r="U27" s="879"/>
      <c r="V27" s="879">
        <v>0</v>
      </c>
      <c r="W27" s="887"/>
      <c r="X27" s="894">
        <f>X26</f>
        <v>2978757.9708766555</v>
      </c>
      <c r="Y27" s="887"/>
      <c r="Z27" s="894">
        <f>Z26</f>
        <v>1038038.0501157958</v>
      </c>
      <c r="AA27" s="887"/>
      <c r="AB27" s="266"/>
      <c r="AC27" s="266"/>
      <c r="AD27" s="266"/>
      <c r="AE27" s="266"/>
      <c r="AF27" s="329"/>
      <c r="AG27" s="329"/>
      <c r="AH27" s="329"/>
      <c r="AI27" s="329"/>
    </row>
    <row r="28" spans="1:35" ht="15" customHeight="1" x14ac:dyDescent="0.25">
      <c r="A28" s="842"/>
      <c r="B28" s="842"/>
      <c r="C28" s="842"/>
      <c r="D28" s="842"/>
      <c r="E28" s="842"/>
      <c r="F28" s="842"/>
      <c r="G28" s="842"/>
      <c r="H28" s="882"/>
      <c r="I28" s="194" t="s">
        <v>174</v>
      </c>
      <c r="J28" s="194"/>
      <c r="K28" s="194"/>
      <c r="L28" s="194"/>
      <c r="M28" s="194"/>
      <c r="N28" s="194"/>
      <c r="O28" s="241"/>
      <c r="P28" s="895">
        <f>P26-P27</f>
        <v>12828886.048338665</v>
      </c>
      <c r="Q28" s="895"/>
      <c r="R28" s="895">
        <f>R26-R27</f>
        <v>699671.06118357228</v>
      </c>
      <c r="S28" s="895"/>
      <c r="T28" s="895">
        <f>T26-T27</f>
        <v>22725271.286409009</v>
      </c>
      <c r="U28" s="895"/>
      <c r="V28" s="895">
        <f>V26-V27</f>
        <v>471307.36028400034</v>
      </c>
      <c r="W28" s="912"/>
      <c r="X28" s="898">
        <f>X26-X27</f>
        <v>0</v>
      </c>
      <c r="Y28" s="899"/>
      <c r="Z28" s="911">
        <f>Z26-Z27</f>
        <v>0</v>
      </c>
      <c r="AA28" s="912"/>
      <c r="AB28" s="266"/>
      <c r="AC28" s="266"/>
      <c r="AD28" s="266"/>
      <c r="AE28" s="266"/>
      <c r="AF28" s="329"/>
      <c r="AG28" s="329"/>
      <c r="AH28" s="329"/>
      <c r="AI28" s="329"/>
    </row>
    <row r="29" spans="1:35" ht="15" customHeight="1" x14ac:dyDescent="0.25">
      <c r="A29" s="842"/>
      <c r="B29" s="842"/>
      <c r="C29" s="842"/>
      <c r="D29" s="842"/>
      <c r="E29" s="842"/>
      <c r="F29" s="842"/>
      <c r="G29" s="842"/>
      <c r="H29" s="882"/>
      <c r="I29" s="900" t="s">
        <v>180</v>
      </c>
      <c r="J29" s="900"/>
      <c r="K29" s="900"/>
      <c r="L29" s="900"/>
      <c r="M29" s="900"/>
      <c r="N29" s="900"/>
      <c r="O29" s="900"/>
      <c r="P29" s="901">
        <f>SUM(P8,P12,P16,P20,P24,P28,P32)</f>
        <v>25455742.39512869</v>
      </c>
      <c r="Q29" s="902"/>
      <c r="R29" s="901">
        <f>SUM(R8,R12,R16,R20,R24,R28,R32)</f>
        <v>1388323.6804587417</v>
      </c>
      <c r="S29" s="902"/>
      <c r="T29" s="901">
        <f>SUM(T8,T12,T16,T20,T24,T28,T32)</f>
        <v>45092664.284843072</v>
      </c>
      <c r="U29" s="902"/>
      <c r="V29" s="901">
        <f>SUM(V8,V12,V16,V20,V24,V28,V32)</f>
        <v>935192.55741392192</v>
      </c>
      <c r="W29" s="902"/>
      <c r="X29" s="903">
        <f>SUM(X8,X12,X16,X20,X24,X28,X32)</f>
        <v>0</v>
      </c>
      <c r="Y29" s="904"/>
      <c r="Z29" s="903">
        <f>SUM(Z8,Z12,Z16,Z20,Z24,Z28,Z32)</f>
        <v>0</v>
      </c>
      <c r="AA29" s="904"/>
      <c r="AB29" s="910">
        <f>SUM(P29:AA29)</f>
        <v>72871922.91784443</v>
      </c>
      <c r="AC29" s="910"/>
      <c r="AD29" s="910"/>
      <c r="AE29" s="319"/>
      <c r="AF29" s="320"/>
      <c r="AG29" s="320"/>
      <c r="AH29" s="320"/>
      <c r="AI29" s="320"/>
    </row>
    <row r="30" spans="1:35" ht="15" customHeight="1" x14ac:dyDescent="0.25">
      <c r="A30" s="842"/>
      <c r="B30" s="842"/>
      <c r="C30" s="842"/>
      <c r="D30" s="842"/>
      <c r="E30" s="842"/>
      <c r="F30" s="842"/>
      <c r="G30" s="842"/>
      <c r="H30" s="882"/>
      <c r="I30" s="264"/>
      <c r="J30" s="264"/>
      <c r="K30" s="264"/>
      <c r="L30" s="264"/>
      <c r="M30" s="264"/>
      <c r="N30" s="264"/>
      <c r="O30" s="264"/>
      <c r="P30" s="240"/>
      <c r="Q30" s="240"/>
      <c r="R30" s="240"/>
      <c r="S30" s="240"/>
      <c r="T30" s="240"/>
      <c r="U30" s="240"/>
      <c r="V30" s="240"/>
      <c r="W30" s="240"/>
      <c r="X30" s="280"/>
      <c r="Y30" s="281"/>
      <c r="Z30" s="894">
        <f>Z26*1.06</f>
        <v>1100320.3331227435</v>
      </c>
      <c r="AA30" s="887"/>
      <c r="AB30" s="321"/>
      <c r="AC30" s="321"/>
      <c r="AD30" s="321"/>
      <c r="AE30" s="321"/>
      <c r="AF30" s="320"/>
      <c r="AG30" s="320"/>
      <c r="AH30" s="320"/>
      <c r="AI30" s="320"/>
    </row>
    <row r="31" spans="1:35" ht="15" customHeight="1" x14ac:dyDescent="0.25">
      <c r="A31" s="842"/>
      <c r="B31" s="842"/>
      <c r="C31" s="842"/>
      <c r="D31" s="842"/>
      <c r="E31" s="842"/>
      <c r="F31" s="842"/>
      <c r="G31" s="842"/>
      <c r="H31" s="882"/>
      <c r="I31" s="264"/>
      <c r="J31" s="264"/>
      <c r="K31" s="264"/>
      <c r="L31" s="264"/>
      <c r="M31" s="264"/>
      <c r="N31" s="264"/>
      <c r="O31" s="264"/>
      <c r="P31" s="240"/>
      <c r="Q31" s="240"/>
      <c r="R31" s="240"/>
      <c r="S31" s="240"/>
      <c r="T31" s="240"/>
      <c r="U31" s="240"/>
      <c r="V31" s="240"/>
      <c r="W31" s="240"/>
      <c r="X31" s="280"/>
      <c r="Y31" s="281"/>
      <c r="Z31" s="894">
        <f>Z30</f>
        <v>1100320.3331227435</v>
      </c>
      <c r="AA31" s="887"/>
      <c r="AB31" s="321"/>
      <c r="AC31" s="321"/>
      <c r="AD31" s="321"/>
      <c r="AE31" s="321"/>
      <c r="AF31" s="320"/>
      <c r="AG31" s="320"/>
      <c r="AH31" s="320"/>
      <c r="AI31" s="320"/>
    </row>
    <row r="32" spans="1:35" ht="15" customHeight="1" x14ac:dyDescent="0.25">
      <c r="A32" s="842"/>
      <c r="B32" s="842"/>
      <c r="C32" s="842"/>
      <c r="D32" s="842"/>
      <c r="E32" s="842"/>
      <c r="F32" s="842"/>
      <c r="G32" s="842"/>
      <c r="H32" s="882"/>
      <c r="I32" s="264"/>
      <c r="J32" s="264"/>
      <c r="K32" s="264"/>
      <c r="L32" s="264"/>
      <c r="M32" s="264"/>
      <c r="N32" s="264"/>
      <c r="O32" s="282"/>
      <c r="P32" s="282"/>
      <c r="Q32" s="282"/>
      <c r="R32" s="282"/>
      <c r="S32" s="282"/>
      <c r="T32" s="282"/>
      <c r="U32" s="282"/>
      <c r="V32" s="282"/>
      <c r="W32" s="282"/>
      <c r="X32" s="283"/>
      <c r="Y32" s="284"/>
      <c r="Z32" s="911">
        <f>Z30-Z31</f>
        <v>0</v>
      </c>
      <c r="AA32" s="912"/>
      <c r="AB32" s="321"/>
      <c r="AC32" s="321"/>
      <c r="AD32" s="321"/>
      <c r="AE32" s="321"/>
      <c r="AF32" s="320"/>
      <c r="AG32" s="320"/>
      <c r="AH32" s="320"/>
      <c r="AI32" s="320"/>
    </row>
    <row r="33" spans="1:38" ht="39.75" customHeight="1" x14ac:dyDescent="0.25">
      <c r="A33" s="842"/>
      <c r="B33" s="842"/>
      <c r="C33" s="842"/>
      <c r="D33" s="842"/>
      <c r="E33" s="842"/>
      <c r="F33" s="842"/>
      <c r="G33" s="842"/>
      <c r="H33" s="329"/>
      <c r="I33" s="329"/>
      <c r="J33" s="329"/>
      <c r="K33" s="329"/>
      <c r="L33" s="329"/>
      <c r="M33" s="329"/>
      <c r="N33" s="329"/>
      <c r="O33" s="329"/>
      <c r="P33" s="329"/>
      <c r="Q33" s="329"/>
      <c r="R33" s="329"/>
      <c r="S33" s="329"/>
      <c r="T33" s="329"/>
      <c r="U33" s="329"/>
      <c r="V33" s="329"/>
      <c r="W33" s="329"/>
      <c r="X33" s="329"/>
      <c r="Y33" s="329"/>
      <c r="Z33" s="329"/>
      <c r="AA33" s="329"/>
      <c r="AB33" s="320"/>
      <c r="AC33" s="320"/>
      <c r="AD33" s="320"/>
      <c r="AE33" s="320"/>
      <c r="AF33" s="320"/>
      <c r="AG33" s="914">
        <f>AB29+S67+AH67</f>
        <v>130519666.91784443</v>
      </c>
      <c r="AH33" s="915"/>
      <c r="AI33" s="915"/>
      <c r="AJ33" s="329"/>
      <c r="AK33" s="329"/>
      <c r="AL33" s="329"/>
    </row>
    <row r="34" spans="1:38" ht="15" customHeight="1" x14ac:dyDescent="0.25">
      <c r="A34" s="242"/>
      <c r="B34" s="242"/>
      <c r="C34" s="242"/>
      <c r="D34" s="242"/>
      <c r="E34" s="242"/>
      <c r="F34" s="913"/>
      <c r="G34" s="913"/>
      <c r="H34" s="913"/>
      <c r="I34" s="913"/>
      <c r="J34" s="913"/>
      <c r="K34" s="913"/>
      <c r="L34" s="913"/>
      <c r="M34" s="913"/>
      <c r="N34" s="913"/>
      <c r="O34" s="913"/>
      <c r="P34" s="913"/>
      <c r="Q34" s="913"/>
      <c r="R34" s="913"/>
      <c r="S34" s="913"/>
      <c r="T34" s="913"/>
      <c r="U34" s="913"/>
      <c r="V34" s="913"/>
      <c r="W34" s="913"/>
      <c r="X34" s="913"/>
      <c r="Y34" s="913"/>
      <c r="Z34" s="913"/>
      <c r="AA34" s="913"/>
      <c r="AB34" s="913"/>
      <c r="AC34" s="913"/>
      <c r="AD34" s="913"/>
      <c r="AE34" s="913"/>
      <c r="AF34" s="913"/>
      <c r="AG34" s="913"/>
      <c r="AH34" s="913"/>
      <c r="AI34" s="913"/>
      <c r="AJ34" s="913"/>
      <c r="AK34" s="913"/>
      <c r="AL34" s="913"/>
    </row>
    <row r="35" spans="1:38" s="243" customFormat="1" ht="15" customHeight="1" x14ac:dyDescent="0.25">
      <c r="A35" s="905" t="s">
        <v>181</v>
      </c>
      <c r="B35" s="905"/>
      <c r="C35" s="905"/>
      <c r="D35" s="905"/>
      <c r="E35" s="905"/>
      <c r="F35" s="905"/>
      <c r="G35" s="905"/>
      <c r="H35" s="905"/>
      <c r="I35" s="905"/>
      <c r="J35" s="905"/>
      <c r="K35" s="905"/>
      <c r="L35" s="905"/>
      <c r="M35" s="905"/>
      <c r="N35" s="905"/>
      <c r="O35" s="905"/>
      <c r="P35" s="905"/>
      <c r="Q35" s="905"/>
      <c r="R35" s="905"/>
      <c r="S35" s="905"/>
      <c r="T35" s="905"/>
      <c r="U35" s="905"/>
      <c r="V35" s="905"/>
      <c r="W35" s="905"/>
      <c r="X35" s="905"/>
      <c r="Y35" s="905"/>
      <c r="Z35" s="905"/>
      <c r="AA35" s="905"/>
      <c r="AB35" s="905"/>
      <c r="AC35" s="905"/>
      <c r="AD35" s="905"/>
      <c r="AE35" s="905"/>
      <c r="AF35" s="905"/>
      <c r="AG35" s="905"/>
      <c r="AH35" s="905"/>
      <c r="AI35" s="905"/>
      <c r="AJ35" s="905"/>
      <c r="AK35" s="905"/>
      <c r="AL35" s="905"/>
    </row>
    <row r="36" spans="1:38" s="243" customFormat="1" ht="15" customHeight="1" x14ac:dyDescent="0.25">
      <c r="A36" s="921"/>
      <c r="B36" s="921"/>
      <c r="C36" s="921"/>
      <c r="D36" s="921"/>
      <c r="E36" s="922"/>
      <c r="F36" s="923" t="s">
        <v>182</v>
      </c>
      <c r="G36" s="924"/>
      <c r="H36" s="924"/>
      <c r="I36" s="924"/>
      <c r="J36" s="924"/>
      <c r="K36" s="924"/>
      <c r="L36" s="924"/>
      <c r="M36" s="924"/>
      <c r="N36" s="924"/>
      <c r="O36" s="924"/>
      <c r="P36" s="924"/>
      <c r="Q36" s="924"/>
      <c r="R36" s="924"/>
      <c r="S36" s="924"/>
      <c r="T36" s="925"/>
      <c r="U36" s="923" t="s">
        <v>183</v>
      </c>
      <c r="V36" s="924"/>
      <c r="W36" s="924"/>
      <c r="X36" s="924"/>
      <c r="Y36" s="924"/>
      <c r="Z36" s="924"/>
      <c r="AA36" s="924"/>
      <c r="AB36" s="924"/>
      <c r="AC36" s="924"/>
      <c r="AD36" s="924"/>
      <c r="AE36" s="924"/>
      <c r="AF36" s="924"/>
      <c r="AG36" s="924"/>
      <c r="AH36" s="924"/>
      <c r="AI36" s="924"/>
      <c r="AJ36" s="862" t="s">
        <v>184</v>
      </c>
      <c r="AK36" s="862"/>
      <c r="AL36" s="862"/>
    </row>
    <row r="37" spans="1:38" s="243" customFormat="1" ht="15" customHeight="1" x14ac:dyDescent="0.25">
      <c r="A37" s="921"/>
      <c r="B37" s="921"/>
      <c r="C37" s="921"/>
      <c r="D37" s="921"/>
      <c r="E37" s="922"/>
      <c r="F37" s="245"/>
      <c r="G37" s="880" t="s">
        <v>185</v>
      </c>
      <c r="H37" s="881"/>
      <c r="I37" s="881" t="s">
        <v>186</v>
      </c>
      <c r="J37" s="881"/>
      <c r="K37" s="881" t="s">
        <v>187</v>
      </c>
      <c r="L37" s="881"/>
      <c r="M37" s="916" t="s">
        <v>188</v>
      </c>
      <c r="N37" s="916"/>
      <c r="O37" s="881" t="s">
        <v>189</v>
      </c>
      <c r="P37" s="881"/>
      <c r="Q37" s="906" t="s">
        <v>190</v>
      </c>
      <c r="R37" s="907"/>
      <c r="S37" s="908" t="s">
        <v>191</v>
      </c>
      <c r="T37" s="909"/>
      <c r="U37" s="245"/>
      <c r="V37" s="880" t="s">
        <v>185</v>
      </c>
      <c r="W37" s="881"/>
      <c r="X37" s="881" t="s">
        <v>186</v>
      </c>
      <c r="Y37" s="881"/>
      <c r="Z37" s="881" t="s">
        <v>187</v>
      </c>
      <c r="AA37" s="881"/>
      <c r="AB37" s="916" t="s">
        <v>188</v>
      </c>
      <c r="AC37" s="916"/>
      <c r="AD37" s="881" t="s">
        <v>189</v>
      </c>
      <c r="AE37" s="881"/>
      <c r="AF37" s="906" t="s">
        <v>190</v>
      </c>
      <c r="AG37" s="907"/>
      <c r="AH37" s="908" t="s">
        <v>191</v>
      </c>
      <c r="AI37" s="909"/>
      <c r="AJ37" s="862"/>
      <c r="AK37" s="862"/>
      <c r="AL37" s="862"/>
    </row>
    <row r="38" spans="1:38" s="243" customFormat="1" ht="15" customHeight="1" x14ac:dyDescent="0.25">
      <c r="A38" s="867">
        <v>2028</v>
      </c>
      <c r="B38" s="867"/>
      <c r="C38" s="867"/>
      <c r="D38" s="867"/>
      <c r="E38" s="867"/>
      <c r="F38" s="867"/>
      <c r="G38" s="867"/>
      <c r="H38" s="867"/>
      <c r="I38" s="867"/>
      <c r="J38" s="867"/>
      <c r="K38" s="867"/>
      <c r="L38" s="867"/>
      <c r="M38" s="867"/>
      <c r="N38" s="867"/>
      <c r="O38" s="867"/>
      <c r="P38" s="867"/>
      <c r="Q38" s="867"/>
      <c r="R38" s="867"/>
      <c r="S38" s="867"/>
      <c r="T38" s="867"/>
      <c r="U38" s="867"/>
      <c r="V38" s="867"/>
      <c r="W38" s="867"/>
      <c r="X38" s="867"/>
      <c r="Y38" s="867"/>
      <c r="Z38" s="867"/>
      <c r="AA38" s="867"/>
      <c r="AB38" s="867"/>
      <c r="AC38" s="867"/>
      <c r="AD38" s="867"/>
      <c r="AE38" s="867"/>
      <c r="AF38" s="867"/>
      <c r="AG38" s="867"/>
      <c r="AH38" s="867"/>
      <c r="AI38" s="867"/>
      <c r="AJ38" s="862"/>
      <c r="AK38" s="862"/>
      <c r="AL38" s="862"/>
    </row>
    <row r="39" spans="1:38" s="243" customFormat="1" ht="15" customHeight="1" thickBot="1" x14ac:dyDescent="0.3">
      <c r="A39" s="871" t="s">
        <v>172</v>
      </c>
      <c r="B39" s="871"/>
      <c r="C39" s="871"/>
      <c r="D39" s="871"/>
      <c r="E39" s="871"/>
      <c r="F39" s="246"/>
      <c r="G39" s="878">
        <v>18327456</v>
      </c>
      <c r="H39" s="878"/>
      <c r="I39" s="878">
        <v>4902173</v>
      </c>
      <c r="J39" s="878"/>
      <c r="K39" s="878">
        <v>2276775</v>
      </c>
      <c r="L39" s="878"/>
      <c r="M39" s="929">
        <v>2081030</v>
      </c>
      <c r="N39" s="929"/>
      <c r="O39" s="878">
        <v>1815739</v>
      </c>
      <c r="P39" s="878"/>
      <c r="Q39" s="930">
        <v>264961</v>
      </c>
      <c r="R39" s="931"/>
      <c r="S39" s="932">
        <f>SUM(G39:R39)</f>
        <v>29668134</v>
      </c>
      <c r="T39" s="933"/>
      <c r="U39" s="246"/>
      <c r="V39" s="917">
        <v>3958970</v>
      </c>
      <c r="W39" s="917"/>
      <c r="X39" s="917">
        <v>668565</v>
      </c>
      <c r="Y39" s="917"/>
      <c r="Z39" s="917">
        <v>262540</v>
      </c>
      <c r="AA39" s="917"/>
      <c r="AB39" s="918">
        <v>239968</v>
      </c>
      <c r="AC39" s="918"/>
      <c r="AD39" s="917">
        <v>209377</v>
      </c>
      <c r="AE39" s="917"/>
      <c r="AF39" s="917">
        <v>30553</v>
      </c>
      <c r="AG39" s="917"/>
      <c r="AH39" s="919">
        <f>SUM(V39:AG39)</f>
        <v>5369973</v>
      </c>
      <c r="AI39" s="920"/>
      <c r="AJ39" s="862"/>
      <c r="AK39" s="862"/>
      <c r="AL39" s="862"/>
    </row>
    <row r="40" spans="1:38" s="243" customFormat="1" ht="15" customHeight="1" x14ac:dyDescent="0.25">
      <c r="A40" s="885" t="s">
        <v>192</v>
      </c>
      <c r="B40" s="885"/>
      <c r="C40" s="885"/>
      <c r="D40" s="885"/>
      <c r="E40" s="885"/>
      <c r="F40" s="247"/>
      <c r="G40" s="884">
        <v>20518086</v>
      </c>
      <c r="H40" s="884"/>
      <c r="I40" s="884">
        <v>4316619</v>
      </c>
      <c r="J40" s="884"/>
      <c r="K40" s="884">
        <v>0</v>
      </c>
      <c r="L40" s="884"/>
      <c r="M40" s="888">
        <v>4241529</v>
      </c>
      <c r="N40" s="888"/>
      <c r="O40" s="884">
        <v>0</v>
      </c>
      <c r="P40" s="884"/>
      <c r="Q40" s="874">
        <v>0</v>
      </c>
      <c r="R40" s="875"/>
      <c r="S40" s="888">
        <f>SUM(G40:R40)</f>
        <v>29076234</v>
      </c>
      <c r="T40" s="889"/>
      <c r="U40" s="247"/>
      <c r="V40" s="926">
        <v>4513265</v>
      </c>
      <c r="W40" s="926"/>
      <c r="X40" s="926">
        <v>215000</v>
      </c>
      <c r="Y40" s="926"/>
      <c r="Z40" s="926">
        <v>0</v>
      </c>
      <c r="AA40" s="926"/>
      <c r="AB40" s="927">
        <v>330000</v>
      </c>
      <c r="AC40" s="927"/>
      <c r="AD40" s="926">
        <v>0</v>
      </c>
      <c r="AE40" s="926"/>
      <c r="AF40" s="926">
        <v>240000</v>
      </c>
      <c r="AG40" s="926"/>
      <c r="AH40" s="927">
        <f>SUM(V40:AE40)</f>
        <v>5058265</v>
      </c>
      <c r="AI40" s="928"/>
      <c r="AJ40" s="862"/>
      <c r="AK40" s="862"/>
      <c r="AL40" s="862"/>
    </row>
    <row r="41" spans="1:38" s="243" customFormat="1" ht="15" customHeight="1" x14ac:dyDescent="0.25">
      <c r="A41" s="870" t="s">
        <v>193</v>
      </c>
      <c r="B41" s="870"/>
      <c r="C41" s="870"/>
      <c r="D41" s="870"/>
      <c r="E41" s="870"/>
      <c r="F41" s="285"/>
      <c r="G41" s="868">
        <v>350000</v>
      </c>
      <c r="H41" s="868"/>
      <c r="I41" s="868">
        <v>0</v>
      </c>
      <c r="J41" s="868"/>
      <c r="K41" s="868">
        <v>0</v>
      </c>
      <c r="L41" s="868"/>
      <c r="M41" s="869">
        <v>0</v>
      </c>
      <c r="N41" s="869"/>
      <c r="O41" s="868">
        <v>0</v>
      </c>
      <c r="P41" s="868"/>
      <c r="Q41" s="937">
        <v>0</v>
      </c>
      <c r="R41" s="938"/>
      <c r="S41" s="869">
        <f>SUM(G41:R41)</f>
        <v>350000</v>
      </c>
      <c r="T41" s="877"/>
      <c r="U41" s="322"/>
      <c r="V41" s="935">
        <v>0</v>
      </c>
      <c r="W41" s="935"/>
      <c r="X41" s="935">
        <v>0</v>
      </c>
      <c r="Y41" s="935"/>
      <c r="Z41" s="935">
        <v>0</v>
      </c>
      <c r="AA41" s="935"/>
      <c r="AB41" s="934">
        <v>0</v>
      </c>
      <c r="AC41" s="934"/>
      <c r="AD41" s="935">
        <v>0</v>
      </c>
      <c r="AE41" s="935"/>
      <c r="AF41" s="935">
        <v>0</v>
      </c>
      <c r="AG41" s="935"/>
      <c r="AH41" s="934">
        <f>SUM(V41:AE41)</f>
        <v>0</v>
      </c>
      <c r="AI41" s="936"/>
      <c r="AJ41" s="862"/>
      <c r="AK41" s="862"/>
      <c r="AL41" s="862"/>
    </row>
    <row r="42" spans="1:38" s="243" customFormat="1" ht="15" customHeight="1" x14ac:dyDescent="0.25">
      <c r="A42" s="883" t="s">
        <v>194</v>
      </c>
      <c r="B42" s="883"/>
      <c r="C42" s="883"/>
      <c r="D42" s="883"/>
      <c r="E42" s="883"/>
      <c r="F42" s="248"/>
      <c r="G42" s="868">
        <v>0</v>
      </c>
      <c r="H42" s="868"/>
      <c r="I42" s="868">
        <v>0</v>
      </c>
      <c r="J42" s="868"/>
      <c r="K42" s="868">
        <v>0</v>
      </c>
      <c r="L42" s="868"/>
      <c r="M42" s="869">
        <v>0</v>
      </c>
      <c r="N42" s="869"/>
      <c r="O42" s="868">
        <v>0</v>
      </c>
      <c r="P42" s="868"/>
      <c r="Q42" s="937">
        <v>0</v>
      </c>
      <c r="R42" s="938"/>
      <c r="S42" s="869">
        <f>SUM(G42:R42)</f>
        <v>0</v>
      </c>
      <c r="T42" s="877"/>
      <c r="U42" s="249"/>
      <c r="V42" s="934">
        <v>0</v>
      </c>
      <c r="W42" s="934"/>
      <c r="X42" s="934">
        <v>0</v>
      </c>
      <c r="Y42" s="934"/>
      <c r="Z42" s="934">
        <v>0</v>
      </c>
      <c r="AA42" s="934"/>
      <c r="AB42" s="934">
        <v>0</v>
      </c>
      <c r="AC42" s="934"/>
      <c r="AD42" s="934">
        <v>0</v>
      </c>
      <c r="AE42" s="934"/>
      <c r="AF42" s="934">
        <v>0</v>
      </c>
      <c r="AG42" s="934"/>
      <c r="AH42" s="934">
        <f>SUM(V42:AE42)</f>
        <v>0</v>
      </c>
      <c r="AI42" s="936"/>
      <c r="AJ42" s="862"/>
      <c r="AK42" s="862"/>
      <c r="AL42" s="862"/>
    </row>
    <row r="43" spans="1:38" s="243" customFormat="1" ht="15" customHeight="1" x14ac:dyDescent="0.25">
      <c r="A43" s="863" t="s">
        <v>195</v>
      </c>
      <c r="B43" s="863"/>
      <c r="C43" s="863"/>
      <c r="D43" s="863"/>
      <c r="E43" s="863"/>
      <c r="F43" s="250"/>
      <c r="G43" s="939">
        <f>SUM(G39-G40-G41-G42)</f>
        <v>-2540630</v>
      </c>
      <c r="H43" s="939"/>
      <c r="I43" s="939">
        <f>SUM(I39-I40-I41)</f>
        <v>585554</v>
      </c>
      <c r="J43" s="939"/>
      <c r="K43" s="939">
        <f>SUM(K39-K40-K41)</f>
        <v>2276775</v>
      </c>
      <c r="L43" s="939"/>
      <c r="M43" s="939">
        <f>SUM(M39-M40-M41)</f>
        <v>-2160499</v>
      </c>
      <c r="N43" s="939"/>
      <c r="O43" s="939">
        <f>SUM(O39-O40-O41)</f>
        <v>1815739</v>
      </c>
      <c r="P43" s="939"/>
      <c r="Q43" s="939">
        <f>SUM(Q39-Q40-Q41)</f>
        <v>264961</v>
      </c>
      <c r="R43" s="939"/>
      <c r="S43" s="939">
        <f>SUM(G43:R43)</f>
        <v>241900</v>
      </c>
      <c r="T43" s="940"/>
      <c r="U43" s="250"/>
      <c r="V43" s="865">
        <f>SUM(V39-V40-V41)</f>
        <v>-554295</v>
      </c>
      <c r="W43" s="865"/>
      <c r="X43" s="865">
        <f>SUM(X39-X40-X41)</f>
        <v>453565</v>
      </c>
      <c r="Y43" s="865"/>
      <c r="Z43" s="865">
        <f>SUM(Z39-Z40)</f>
        <v>262540</v>
      </c>
      <c r="AA43" s="865"/>
      <c r="AB43" s="865">
        <f>SUM(AB39-AB40)</f>
        <v>-90032</v>
      </c>
      <c r="AC43" s="865"/>
      <c r="AD43" s="865">
        <f>SUM(AD39-AD40)</f>
        <v>209377</v>
      </c>
      <c r="AE43" s="865"/>
      <c r="AF43" s="865">
        <f>SUM(AF39-AF40)</f>
        <v>-209447</v>
      </c>
      <c r="AG43" s="865"/>
      <c r="AH43" s="865">
        <f>SUM(V43:AG43)</f>
        <v>71708</v>
      </c>
      <c r="AI43" s="866"/>
      <c r="AJ43" s="862"/>
      <c r="AK43" s="862"/>
      <c r="AL43" s="862"/>
    </row>
    <row r="44" spans="1:38" s="243" customFormat="1" ht="15" customHeight="1" thickBot="1" x14ac:dyDescent="0.3">
      <c r="A44" s="867">
        <v>2029</v>
      </c>
      <c r="B44" s="867"/>
      <c r="C44" s="867"/>
      <c r="D44" s="867"/>
      <c r="E44" s="867"/>
      <c r="F44" s="867"/>
      <c r="G44" s="867"/>
      <c r="H44" s="867"/>
      <c r="I44" s="867"/>
      <c r="J44" s="867"/>
      <c r="K44" s="867"/>
      <c r="L44" s="867"/>
      <c r="M44" s="867"/>
      <c r="N44" s="867"/>
      <c r="O44" s="867"/>
      <c r="P44" s="867"/>
      <c r="Q44" s="867"/>
      <c r="R44" s="867"/>
      <c r="S44" s="867"/>
      <c r="T44" s="867"/>
      <c r="U44" s="867"/>
      <c r="V44" s="867"/>
      <c r="W44" s="867"/>
      <c r="X44" s="867"/>
      <c r="Y44" s="867"/>
      <c r="Z44" s="867"/>
      <c r="AA44" s="867"/>
      <c r="AB44" s="867"/>
      <c r="AC44" s="867"/>
      <c r="AD44" s="867"/>
      <c r="AE44" s="867"/>
      <c r="AF44" s="867"/>
      <c r="AG44" s="867"/>
      <c r="AH44" s="867"/>
      <c r="AI44" s="867"/>
      <c r="AJ44" s="862"/>
      <c r="AK44" s="862"/>
      <c r="AL44" s="862"/>
    </row>
    <row r="45" spans="1:38" s="243" customFormat="1" ht="15" customHeight="1" thickBot="1" x14ac:dyDescent="0.3">
      <c r="A45" s="871" t="s">
        <v>172</v>
      </c>
      <c r="B45" s="871"/>
      <c r="C45" s="871"/>
      <c r="D45" s="871"/>
      <c r="E45" s="871"/>
      <c r="F45" s="246"/>
      <c r="G45" s="878">
        <v>14891456</v>
      </c>
      <c r="H45" s="878"/>
      <c r="I45" s="878">
        <f t="shared" ref="I45" si="27">I39</f>
        <v>4902173</v>
      </c>
      <c r="J45" s="878"/>
      <c r="K45" s="878">
        <f t="shared" ref="K45" si="28">K39</f>
        <v>2276775</v>
      </c>
      <c r="L45" s="878"/>
      <c r="M45" s="878">
        <f t="shared" ref="M45" si="29">M39</f>
        <v>2081030</v>
      </c>
      <c r="N45" s="878"/>
      <c r="O45" s="878">
        <f t="shared" ref="O45" si="30">O39</f>
        <v>1815739</v>
      </c>
      <c r="P45" s="878"/>
      <c r="Q45" s="878">
        <f t="shared" ref="Q45" si="31">Q39</f>
        <v>264961</v>
      </c>
      <c r="R45" s="878"/>
      <c r="S45" s="878">
        <f t="shared" ref="S45" si="32">S39</f>
        <v>29668134</v>
      </c>
      <c r="T45" s="878"/>
      <c r="U45" s="246"/>
      <c r="V45" s="878">
        <v>1030970</v>
      </c>
      <c r="W45" s="878"/>
      <c r="X45" s="878">
        <v>668565</v>
      </c>
      <c r="Y45" s="878"/>
      <c r="Z45" s="878">
        <v>262540</v>
      </c>
      <c r="AA45" s="878"/>
      <c r="AB45" s="878">
        <v>239968</v>
      </c>
      <c r="AC45" s="878"/>
      <c r="AD45" s="878">
        <v>209377</v>
      </c>
      <c r="AE45" s="878"/>
      <c r="AF45" s="878">
        <v>30553</v>
      </c>
      <c r="AG45" s="878"/>
      <c r="AH45" s="941">
        <f>SUM(V45:AG45)</f>
        <v>2441973</v>
      </c>
      <c r="AI45" s="942"/>
      <c r="AJ45" s="862"/>
      <c r="AK45" s="862"/>
      <c r="AL45" s="862"/>
    </row>
    <row r="46" spans="1:38" s="243" customFormat="1" ht="15" customHeight="1" x14ac:dyDescent="0.25">
      <c r="A46" s="885" t="s">
        <v>192</v>
      </c>
      <c r="B46" s="885"/>
      <c r="C46" s="885"/>
      <c r="D46" s="885"/>
      <c r="E46" s="885"/>
      <c r="F46" s="247"/>
      <c r="G46" s="884">
        <v>18202894</v>
      </c>
      <c r="H46" s="884"/>
      <c r="I46" s="884">
        <v>3678893</v>
      </c>
      <c r="J46" s="884"/>
      <c r="K46" s="884">
        <v>160000</v>
      </c>
      <c r="L46" s="884"/>
      <c r="M46" s="886">
        <v>0</v>
      </c>
      <c r="N46" s="886"/>
      <c r="O46" s="884">
        <v>0</v>
      </c>
      <c r="P46" s="884"/>
      <c r="Q46" s="884">
        <v>1000000</v>
      </c>
      <c r="R46" s="884"/>
      <c r="S46" s="888">
        <f>SUM(G46:R46)</f>
        <v>23041787</v>
      </c>
      <c r="T46" s="889"/>
      <c r="U46" s="247"/>
      <c r="V46" s="884">
        <v>1761557</v>
      </c>
      <c r="W46" s="884"/>
      <c r="X46" s="884">
        <v>637000</v>
      </c>
      <c r="Y46" s="884"/>
      <c r="Z46" s="884">
        <v>0</v>
      </c>
      <c r="AA46" s="884"/>
      <c r="AB46" s="886">
        <v>0</v>
      </c>
      <c r="AC46" s="886"/>
      <c r="AD46" s="884">
        <v>0</v>
      </c>
      <c r="AE46" s="884"/>
      <c r="AF46" s="884">
        <v>0</v>
      </c>
      <c r="AG46" s="884"/>
      <c r="AH46" s="888">
        <f>SUM(V46:AG46)</f>
        <v>2398557</v>
      </c>
      <c r="AI46" s="889"/>
      <c r="AJ46" s="862"/>
      <c r="AK46" s="862"/>
      <c r="AL46" s="862"/>
    </row>
    <row r="47" spans="1:38" s="243" customFormat="1" ht="15" customHeight="1" x14ac:dyDescent="0.25">
      <c r="A47" s="870" t="s">
        <v>193</v>
      </c>
      <c r="B47" s="870"/>
      <c r="C47" s="870"/>
      <c r="D47" s="870"/>
      <c r="E47" s="870"/>
      <c r="F47" s="285"/>
      <c r="G47" s="868">
        <v>350000</v>
      </c>
      <c r="H47" s="868"/>
      <c r="I47" s="868">
        <v>0</v>
      </c>
      <c r="J47" s="868"/>
      <c r="K47" s="868">
        <v>0</v>
      </c>
      <c r="L47" s="868"/>
      <c r="M47" s="869">
        <v>0</v>
      </c>
      <c r="N47" s="869"/>
      <c r="O47" s="868">
        <v>0</v>
      </c>
      <c r="P47" s="868"/>
      <c r="Q47" s="868">
        <v>0</v>
      </c>
      <c r="R47" s="868"/>
      <c r="S47" s="888">
        <f>SUM(G47:R47)</f>
        <v>350000</v>
      </c>
      <c r="T47" s="889"/>
      <c r="U47" s="285"/>
      <c r="V47" s="868">
        <v>0</v>
      </c>
      <c r="W47" s="868"/>
      <c r="X47" s="868">
        <v>0</v>
      </c>
      <c r="Y47" s="868"/>
      <c r="Z47" s="868">
        <v>0</v>
      </c>
      <c r="AA47" s="868"/>
      <c r="AB47" s="869">
        <v>0</v>
      </c>
      <c r="AC47" s="869"/>
      <c r="AD47" s="868">
        <v>0</v>
      </c>
      <c r="AE47" s="868"/>
      <c r="AF47" s="868">
        <v>0</v>
      </c>
      <c r="AG47" s="868"/>
      <c r="AH47" s="888">
        <f>SUM(V47:AG47)</f>
        <v>0</v>
      </c>
      <c r="AI47" s="889"/>
      <c r="AJ47" s="862"/>
      <c r="AK47" s="862"/>
      <c r="AL47" s="862"/>
    </row>
    <row r="48" spans="1:38" s="243" customFormat="1" ht="15" customHeight="1" x14ac:dyDescent="0.25">
      <c r="A48" s="883" t="s">
        <v>194</v>
      </c>
      <c r="B48" s="883"/>
      <c r="C48" s="883"/>
      <c r="D48" s="883"/>
      <c r="E48" s="883"/>
      <c r="F48" s="248"/>
      <c r="G48" s="868">
        <v>240000</v>
      </c>
      <c r="H48" s="868"/>
      <c r="I48" s="868">
        <v>0</v>
      </c>
      <c r="J48" s="868"/>
      <c r="K48" s="868">
        <v>0</v>
      </c>
      <c r="L48" s="868"/>
      <c r="M48" s="869">
        <v>0</v>
      </c>
      <c r="N48" s="869"/>
      <c r="O48" s="868">
        <v>0</v>
      </c>
      <c r="P48" s="868"/>
      <c r="Q48" s="868">
        <v>0</v>
      </c>
      <c r="R48" s="868"/>
      <c r="S48" s="888">
        <f>SUM(G48:R48)</f>
        <v>240000</v>
      </c>
      <c r="T48" s="889"/>
      <c r="U48" s="248"/>
      <c r="V48" s="869">
        <v>26000</v>
      </c>
      <c r="W48" s="869"/>
      <c r="X48" s="869">
        <v>0</v>
      </c>
      <c r="Y48" s="869"/>
      <c r="Z48" s="869">
        <v>0</v>
      </c>
      <c r="AA48" s="869"/>
      <c r="AB48" s="888">
        <v>0</v>
      </c>
      <c r="AC48" s="888"/>
      <c r="AD48" s="869">
        <v>0</v>
      </c>
      <c r="AE48" s="869"/>
      <c r="AF48" s="869">
        <v>0</v>
      </c>
      <c r="AG48" s="869"/>
      <c r="AH48" s="888">
        <f>SUM(V48:AG48)</f>
        <v>26000</v>
      </c>
      <c r="AI48" s="889"/>
      <c r="AJ48" s="862"/>
      <c r="AK48" s="862"/>
      <c r="AL48" s="862"/>
    </row>
    <row r="49" spans="1:38" s="243" customFormat="1" ht="15" customHeight="1" x14ac:dyDescent="0.25">
      <c r="A49" s="863" t="s">
        <v>195</v>
      </c>
      <c r="B49" s="863"/>
      <c r="C49" s="863"/>
      <c r="D49" s="863"/>
      <c r="E49" s="863"/>
      <c r="F49" s="251"/>
      <c r="G49" s="864">
        <f>SUM(G45-G46-G47-G48)</f>
        <v>-3901438</v>
      </c>
      <c r="H49" s="864"/>
      <c r="I49" s="864">
        <f>SUM(I45-I46-I47-I48)</f>
        <v>1223280</v>
      </c>
      <c r="J49" s="864"/>
      <c r="K49" s="864">
        <f>SUM(K45-K46-K47-K48)</f>
        <v>2116775</v>
      </c>
      <c r="L49" s="864"/>
      <c r="M49" s="864">
        <f>SUM(M45-M46-M47-M48)</f>
        <v>2081030</v>
      </c>
      <c r="N49" s="864"/>
      <c r="O49" s="864">
        <f>SUM(O45-O46-O47-O48)</f>
        <v>1815739</v>
      </c>
      <c r="P49" s="864"/>
      <c r="Q49" s="864">
        <f>SUM(Q45-Q46-Q47-Q48)</f>
        <v>-735039</v>
      </c>
      <c r="R49" s="864"/>
      <c r="S49" s="864">
        <f>SUM(S45-S46-S47-S48)</f>
        <v>6036347</v>
      </c>
      <c r="T49" s="864"/>
      <c r="U49" s="250"/>
      <c r="V49" s="864">
        <f>SUM(V45-V46-V48)</f>
        <v>-756587</v>
      </c>
      <c r="W49" s="864"/>
      <c r="X49" s="864">
        <f>SUM(X45-X46-X47)</f>
        <v>31565</v>
      </c>
      <c r="Y49" s="864"/>
      <c r="Z49" s="864">
        <f>SUM(Z45-Z46)</f>
        <v>262540</v>
      </c>
      <c r="AA49" s="864"/>
      <c r="AB49" s="864">
        <f>SUM(AB45-AB46)</f>
        <v>239968</v>
      </c>
      <c r="AC49" s="864"/>
      <c r="AD49" s="864">
        <f>SUM(AD45-AD46)</f>
        <v>209377</v>
      </c>
      <c r="AE49" s="864"/>
      <c r="AF49" s="864">
        <f>SUM(AF45-AF46)</f>
        <v>30553</v>
      </c>
      <c r="AG49" s="864"/>
      <c r="AH49" s="865">
        <f>SUM(V49:AG49)</f>
        <v>17416</v>
      </c>
      <c r="AI49" s="866"/>
      <c r="AJ49" s="862"/>
      <c r="AK49" s="862"/>
      <c r="AL49" s="862"/>
    </row>
    <row r="50" spans="1:38" s="243" customFormat="1" ht="15" customHeight="1" x14ac:dyDescent="0.25">
      <c r="A50" s="867">
        <v>2030</v>
      </c>
      <c r="B50" s="867"/>
      <c r="C50" s="867"/>
      <c r="D50" s="867"/>
      <c r="E50" s="867"/>
      <c r="F50" s="867"/>
      <c r="G50" s="867"/>
      <c r="H50" s="867"/>
      <c r="I50" s="867"/>
      <c r="J50" s="867"/>
      <c r="K50" s="867"/>
      <c r="L50" s="867"/>
      <c r="M50" s="867"/>
      <c r="N50" s="867"/>
      <c r="O50" s="867"/>
      <c r="P50" s="867"/>
      <c r="Q50" s="867"/>
      <c r="R50" s="867"/>
      <c r="S50" s="867"/>
      <c r="T50" s="867"/>
      <c r="U50" s="867"/>
      <c r="V50" s="867"/>
      <c r="W50" s="867"/>
      <c r="X50" s="867"/>
      <c r="Y50" s="867"/>
      <c r="Z50" s="867"/>
      <c r="AA50" s="867"/>
      <c r="AB50" s="867"/>
      <c r="AC50" s="867"/>
      <c r="AD50" s="867"/>
      <c r="AE50" s="867"/>
      <c r="AF50" s="867"/>
      <c r="AG50" s="867"/>
      <c r="AH50" s="867"/>
      <c r="AI50" s="867"/>
      <c r="AJ50" s="862"/>
      <c r="AK50" s="862"/>
      <c r="AL50" s="862"/>
    </row>
    <row r="51" spans="1:38" s="243" customFormat="1" ht="15" customHeight="1" thickBot="1" x14ac:dyDescent="0.3">
      <c r="A51" s="871" t="s">
        <v>172</v>
      </c>
      <c r="B51" s="871"/>
      <c r="C51" s="871"/>
      <c r="D51" s="871"/>
      <c r="E51" s="871"/>
      <c r="F51" s="246"/>
      <c r="G51" s="878">
        <v>14727456</v>
      </c>
      <c r="H51" s="878"/>
      <c r="I51" s="878">
        <v>4902173</v>
      </c>
      <c r="J51" s="878"/>
      <c r="K51" s="878">
        <v>2276775</v>
      </c>
      <c r="L51" s="878"/>
      <c r="M51" s="878">
        <v>2081030</v>
      </c>
      <c r="N51" s="878"/>
      <c r="O51" s="878">
        <v>1815739</v>
      </c>
      <c r="P51" s="878"/>
      <c r="Q51" s="878">
        <v>264961</v>
      </c>
      <c r="R51" s="878"/>
      <c r="S51" s="878">
        <f t="shared" ref="S51" si="33">S45*1.02</f>
        <v>30261496.68</v>
      </c>
      <c r="T51" s="878"/>
      <c r="U51" s="246"/>
      <c r="V51" s="878">
        <v>1594970</v>
      </c>
      <c r="W51" s="878"/>
      <c r="X51" s="878">
        <v>668565</v>
      </c>
      <c r="Y51" s="878"/>
      <c r="Z51" s="878">
        <v>262540</v>
      </c>
      <c r="AA51" s="878"/>
      <c r="AB51" s="878">
        <v>239968</v>
      </c>
      <c r="AC51" s="878"/>
      <c r="AD51" s="878">
        <v>209377</v>
      </c>
      <c r="AE51" s="878"/>
      <c r="AF51" s="878">
        <v>30553</v>
      </c>
      <c r="AG51" s="878"/>
      <c r="AH51" s="929">
        <f>SUM(V51:AG51)</f>
        <v>3005973</v>
      </c>
      <c r="AI51" s="943"/>
      <c r="AJ51" s="862"/>
      <c r="AK51" s="862"/>
      <c r="AL51" s="862"/>
    </row>
    <row r="52" spans="1:38" s="243" customFormat="1" ht="15" customHeight="1" x14ac:dyDescent="0.25">
      <c r="A52" s="885" t="s">
        <v>192</v>
      </c>
      <c r="B52" s="885"/>
      <c r="C52" s="885"/>
      <c r="D52" s="885"/>
      <c r="E52" s="885"/>
      <c r="F52" s="247"/>
      <c r="G52" s="884">
        <v>18006930</v>
      </c>
      <c r="H52" s="884"/>
      <c r="I52" s="884">
        <v>7386042</v>
      </c>
      <c r="J52" s="884"/>
      <c r="K52" s="884">
        <v>3000000</v>
      </c>
      <c r="L52" s="884"/>
      <c r="M52" s="886">
        <v>1422450</v>
      </c>
      <c r="N52" s="886"/>
      <c r="O52" s="884">
        <v>0</v>
      </c>
      <c r="P52" s="884"/>
      <c r="Q52" s="884">
        <v>0</v>
      </c>
      <c r="R52" s="884"/>
      <c r="S52" s="886">
        <f>SUM(G52:R52)</f>
        <v>29815422</v>
      </c>
      <c r="T52" s="944"/>
      <c r="U52" s="247"/>
      <c r="V52" s="884">
        <v>1600556</v>
      </c>
      <c r="W52" s="884"/>
      <c r="X52" s="884">
        <v>0</v>
      </c>
      <c r="Y52" s="884"/>
      <c r="Z52" s="884">
        <v>0</v>
      </c>
      <c r="AA52" s="884"/>
      <c r="AB52" s="886">
        <v>0</v>
      </c>
      <c r="AC52" s="886"/>
      <c r="AD52" s="884">
        <v>0</v>
      </c>
      <c r="AE52" s="884"/>
      <c r="AF52" s="884">
        <v>0</v>
      </c>
      <c r="AG52" s="884"/>
      <c r="AH52" s="886">
        <f>SUM(V52:AG52)</f>
        <v>1600556</v>
      </c>
      <c r="AI52" s="944"/>
      <c r="AJ52" s="862"/>
      <c r="AK52" s="862"/>
      <c r="AL52" s="862"/>
    </row>
    <row r="53" spans="1:38" s="243" customFormat="1" ht="15" customHeight="1" x14ac:dyDescent="0.25">
      <c r="A53" s="870" t="s">
        <v>193</v>
      </c>
      <c r="B53" s="870"/>
      <c r="C53" s="870"/>
      <c r="D53" s="870"/>
      <c r="E53" s="870"/>
      <c r="F53" s="285"/>
      <c r="G53" s="868">
        <v>350000</v>
      </c>
      <c r="H53" s="868"/>
      <c r="I53" s="868">
        <v>0</v>
      </c>
      <c r="J53" s="868"/>
      <c r="K53" s="868">
        <v>0</v>
      </c>
      <c r="L53" s="868"/>
      <c r="M53" s="869">
        <v>0</v>
      </c>
      <c r="N53" s="869"/>
      <c r="O53" s="868">
        <v>0</v>
      </c>
      <c r="P53" s="868"/>
      <c r="Q53" s="868">
        <v>0</v>
      </c>
      <c r="R53" s="868"/>
      <c r="S53" s="869">
        <f>SUM(G53:R53)</f>
        <v>350000</v>
      </c>
      <c r="T53" s="877"/>
      <c r="U53" s="285"/>
      <c r="V53" s="868">
        <v>0</v>
      </c>
      <c r="W53" s="868"/>
      <c r="X53" s="868">
        <v>0</v>
      </c>
      <c r="Y53" s="868"/>
      <c r="Z53" s="868">
        <v>0</v>
      </c>
      <c r="AA53" s="868"/>
      <c r="AB53" s="897">
        <v>0</v>
      </c>
      <c r="AC53" s="897"/>
      <c r="AD53" s="868">
        <v>0</v>
      </c>
      <c r="AE53" s="868"/>
      <c r="AF53" s="868">
        <v>0</v>
      </c>
      <c r="AG53" s="868"/>
      <c r="AH53" s="869">
        <f>SUM(V53:AG53)</f>
        <v>0</v>
      </c>
      <c r="AI53" s="877"/>
      <c r="AJ53" s="862"/>
      <c r="AK53" s="862"/>
      <c r="AL53" s="862"/>
    </row>
    <row r="54" spans="1:38" s="243" customFormat="1" ht="15" customHeight="1" x14ac:dyDescent="0.25">
      <c r="A54" s="883" t="s">
        <v>196</v>
      </c>
      <c r="B54" s="883"/>
      <c r="C54" s="883"/>
      <c r="D54" s="883"/>
      <c r="E54" s="883"/>
      <c r="F54" s="248"/>
      <c r="G54" s="868">
        <v>240000</v>
      </c>
      <c r="H54" s="868"/>
      <c r="I54" s="868">
        <v>0</v>
      </c>
      <c r="J54" s="868"/>
      <c r="K54" s="868">
        <v>0</v>
      </c>
      <c r="L54" s="868"/>
      <c r="M54" s="869">
        <v>0</v>
      </c>
      <c r="N54" s="869"/>
      <c r="O54" s="868">
        <v>0</v>
      </c>
      <c r="P54" s="868"/>
      <c r="Q54" s="868">
        <v>0</v>
      </c>
      <c r="R54" s="868"/>
      <c r="S54" s="869">
        <f>SUM(G54:R54)</f>
        <v>240000</v>
      </c>
      <c r="T54" s="877"/>
      <c r="U54" s="248"/>
      <c r="V54" s="868">
        <v>26000</v>
      </c>
      <c r="W54" s="868"/>
      <c r="X54" s="868">
        <v>0</v>
      </c>
      <c r="Y54" s="868"/>
      <c r="Z54" s="868">
        <v>0</v>
      </c>
      <c r="AA54" s="868"/>
      <c r="AB54" s="869">
        <v>0</v>
      </c>
      <c r="AC54" s="869"/>
      <c r="AD54" s="868">
        <v>0</v>
      </c>
      <c r="AE54" s="868"/>
      <c r="AF54" s="868">
        <v>0</v>
      </c>
      <c r="AG54" s="868"/>
      <c r="AH54" s="869">
        <f>SUM(V54:AG54)</f>
        <v>26000</v>
      </c>
      <c r="AI54" s="877"/>
      <c r="AJ54" s="862"/>
      <c r="AK54" s="862"/>
      <c r="AL54" s="862"/>
    </row>
    <row r="55" spans="1:38" s="243" customFormat="1" ht="15" customHeight="1" x14ac:dyDescent="0.25">
      <c r="A55" s="863" t="s">
        <v>195</v>
      </c>
      <c r="B55" s="863"/>
      <c r="C55" s="863"/>
      <c r="D55" s="863"/>
      <c r="E55" s="863"/>
      <c r="F55" s="251"/>
      <c r="G55" s="945">
        <f>SUM(G51-G52-G53-G54)</f>
        <v>-3869474</v>
      </c>
      <c r="H55" s="945"/>
      <c r="I55" s="945">
        <f>SUM(I51-I52)</f>
        <v>-2483869</v>
      </c>
      <c r="J55" s="945"/>
      <c r="K55" s="945">
        <f>SUM(K51-K52)</f>
        <v>-723225</v>
      </c>
      <c r="L55" s="945"/>
      <c r="M55" s="864">
        <f>SUM(M51-M52)</f>
        <v>658580</v>
      </c>
      <c r="N55" s="864"/>
      <c r="O55" s="864">
        <f>SUM(O51-O52)</f>
        <v>1815739</v>
      </c>
      <c r="P55" s="864"/>
      <c r="Q55" s="864">
        <f>SUM(Q51-Q52)</f>
        <v>264961</v>
      </c>
      <c r="R55" s="864"/>
      <c r="S55" s="865">
        <f>SUM(G55:R55)</f>
        <v>-4337288</v>
      </c>
      <c r="T55" s="866"/>
      <c r="U55" s="250"/>
      <c r="V55" s="864">
        <f>SUM(V51-V52-V53-V54)</f>
        <v>-31586</v>
      </c>
      <c r="W55" s="864"/>
      <c r="X55" s="945">
        <f>SUM(X51-X52-X53-X54)</f>
        <v>668565</v>
      </c>
      <c r="Y55" s="945"/>
      <c r="Z55" s="864">
        <f>SUM(Z51-Z52-Z53-Z54)</f>
        <v>262540</v>
      </c>
      <c r="AA55" s="864"/>
      <c r="AB55" s="864">
        <f>SUM(AB51-AB52-AB53-AB54)</f>
        <v>239968</v>
      </c>
      <c r="AC55" s="864"/>
      <c r="AD55" s="945">
        <f>SUM(AD51-AD52-AD53-AD54)</f>
        <v>209377</v>
      </c>
      <c r="AE55" s="945"/>
      <c r="AF55" s="945">
        <f>SUM(AF51-AF52-AF53-AF54)</f>
        <v>30553</v>
      </c>
      <c r="AG55" s="945"/>
      <c r="AH55" s="865">
        <f>SUM(V55:AG55)</f>
        <v>1379417</v>
      </c>
      <c r="AI55" s="866"/>
      <c r="AJ55" s="862"/>
      <c r="AK55" s="862"/>
      <c r="AL55" s="862"/>
    </row>
    <row r="56" spans="1:38" s="243" customFormat="1" ht="15" customHeight="1" x14ac:dyDescent="0.25">
      <c r="A56" s="867">
        <v>2031</v>
      </c>
      <c r="B56" s="867"/>
      <c r="C56" s="867"/>
      <c r="D56" s="867"/>
      <c r="E56" s="867"/>
      <c r="F56" s="867"/>
      <c r="G56" s="867"/>
      <c r="H56" s="867"/>
      <c r="I56" s="867"/>
      <c r="J56" s="867"/>
      <c r="K56" s="867"/>
      <c r="L56" s="867"/>
      <c r="M56" s="867"/>
      <c r="N56" s="867"/>
      <c r="O56" s="867"/>
      <c r="P56" s="867"/>
      <c r="Q56" s="867"/>
      <c r="R56" s="867"/>
      <c r="S56" s="867"/>
      <c r="T56" s="867"/>
      <c r="U56" s="867"/>
      <c r="V56" s="867"/>
      <c r="W56" s="867"/>
      <c r="X56" s="867"/>
      <c r="Y56" s="867"/>
      <c r="Z56" s="867"/>
      <c r="AA56" s="867"/>
      <c r="AB56" s="867"/>
      <c r="AC56" s="867"/>
      <c r="AD56" s="867"/>
      <c r="AE56" s="867"/>
      <c r="AF56" s="867"/>
      <c r="AG56" s="867"/>
      <c r="AH56" s="867"/>
      <c r="AI56" s="867"/>
      <c r="AJ56" s="862"/>
      <c r="AK56" s="862"/>
      <c r="AL56" s="862"/>
    </row>
    <row r="57" spans="1:38" s="243" customFormat="1" ht="15" customHeight="1" thickBot="1" x14ac:dyDescent="0.3">
      <c r="A57" s="871" t="s">
        <v>172</v>
      </c>
      <c r="B57" s="871"/>
      <c r="C57" s="871"/>
      <c r="D57" s="871"/>
      <c r="E57" s="871"/>
      <c r="F57" s="246"/>
      <c r="G57" s="878">
        <f>G45</f>
        <v>14891456</v>
      </c>
      <c r="H57" s="878"/>
      <c r="I57" s="878">
        <f t="shared" ref="I57" si="34">I51</f>
        <v>4902173</v>
      </c>
      <c r="J57" s="878"/>
      <c r="K57" s="878">
        <f t="shared" ref="K57" si="35">K51</f>
        <v>2276775</v>
      </c>
      <c r="L57" s="878"/>
      <c r="M57" s="878">
        <f t="shared" ref="M57" si="36">M51</f>
        <v>2081030</v>
      </c>
      <c r="N57" s="878"/>
      <c r="O57" s="878">
        <f t="shared" ref="O57" si="37">O51</f>
        <v>1815739</v>
      </c>
      <c r="P57" s="878"/>
      <c r="Q57" s="878">
        <f t="shared" ref="Q57" si="38">Q51</f>
        <v>264961</v>
      </c>
      <c r="R57" s="878"/>
      <c r="S57" s="878">
        <f>SUM(G57:R57)</f>
        <v>26232134</v>
      </c>
      <c r="T57" s="878"/>
      <c r="U57" s="246"/>
      <c r="V57" s="878">
        <v>1594970</v>
      </c>
      <c r="W57" s="878"/>
      <c r="X57" s="878">
        <v>668565</v>
      </c>
      <c r="Y57" s="878"/>
      <c r="Z57" s="878">
        <v>262540</v>
      </c>
      <c r="AA57" s="878"/>
      <c r="AB57" s="878">
        <v>239968</v>
      </c>
      <c r="AC57" s="878"/>
      <c r="AD57" s="878">
        <v>209377</v>
      </c>
      <c r="AE57" s="878"/>
      <c r="AF57" s="878">
        <v>30553</v>
      </c>
      <c r="AG57" s="878"/>
      <c r="AH57" s="929">
        <f>SUM(V57:AG57)</f>
        <v>3005973</v>
      </c>
      <c r="AI57" s="943"/>
      <c r="AJ57" s="862"/>
      <c r="AK57" s="862"/>
      <c r="AL57" s="862"/>
    </row>
    <row r="58" spans="1:38" s="243" customFormat="1" ht="15" customHeight="1" x14ac:dyDescent="0.25">
      <c r="A58" s="885" t="s">
        <v>192</v>
      </c>
      <c r="B58" s="885"/>
      <c r="C58" s="885"/>
      <c r="D58" s="885"/>
      <c r="E58" s="885"/>
      <c r="F58" s="323"/>
      <c r="G58" s="874"/>
      <c r="H58" s="875"/>
      <c r="I58" s="874"/>
      <c r="J58" s="875"/>
      <c r="K58" s="874"/>
      <c r="L58" s="875"/>
      <c r="M58" s="874"/>
      <c r="N58" s="875"/>
      <c r="O58" s="874"/>
      <c r="P58" s="875"/>
      <c r="Q58" s="874"/>
      <c r="R58" s="875"/>
      <c r="S58" s="874"/>
      <c r="T58" s="876"/>
      <c r="U58" s="323"/>
      <c r="V58" s="874">
        <v>3005970</v>
      </c>
      <c r="W58" s="875"/>
      <c r="X58" s="874"/>
      <c r="Y58" s="875"/>
      <c r="Z58" s="872"/>
      <c r="AA58" s="873"/>
      <c r="AB58" s="874"/>
      <c r="AC58" s="875"/>
      <c r="AD58" s="874"/>
      <c r="AE58" s="875"/>
      <c r="AF58" s="874"/>
      <c r="AG58" s="875"/>
      <c r="AH58" s="874"/>
      <c r="AI58" s="876"/>
      <c r="AJ58" s="862"/>
      <c r="AK58" s="862"/>
      <c r="AL58" s="862"/>
    </row>
    <row r="59" spans="1:38" s="243" customFormat="1" ht="15" customHeight="1" x14ac:dyDescent="0.25">
      <c r="A59" s="870" t="s">
        <v>193</v>
      </c>
      <c r="B59" s="870"/>
      <c r="C59" s="870"/>
      <c r="D59" s="870"/>
      <c r="E59" s="870"/>
      <c r="F59" s="285"/>
      <c r="G59" s="868">
        <v>350000</v>
      </c>
      <c r="H59" s="868"/>
      <c r="I59" s="868">
        <v>0</v>
      </c>
      <c r="J59" s="868"/>
      <c r="K59" s="868">
        <v>0</v>
      </c>
      <c r="L59" s="868"/>
      <c r="M59" s="869">
        <v>0</v>
      </c>
      <c r="N59" s="869"/>
      <c r="O59" s="868">
        <v>0</v>
      </c>
      <c r="P59" s="868"/>
      <c r="Q59" s="868">
        <v>0</v>
      </c>
      <c r="R59" s="868"/>
      <c r="S59" s="869">
        <f>SUM(G59:P59)</f>
        <v>350000</v>
      </c>
      <c r="T59" s="877"/>
      <c r="U59" s="285"/>
      <c r="V59" s="868"/>
      <c r="W59" s="868"/>
      <c r="X59" s="868">
        <v>0</v>
      </c>
      <c r="Y59" s="868"/>
      <c r="Z59" s="868">
        <v>0</v>
      </c>
      <c r="AA59" s="868"/>
      <c r="AB59" s="897">
        <v>0</v>
      </c>
      <c r="AC59" s="897"/>
      <c r="AD59" s="868">
        <v>0</v>
      </c>
      <c r="AE59" s="868"/>
      <c r="AF59" s="868">
        <v>0</v>
      </c>
      <c r="AG59" s="868"/>
      <c r="AH59" s="869">
        <f>SUM(V59:AG59)</f>
        <v>0</v>
      </c>
      <c r="AI59" s="877"/>
      <c r="AJ59" s="862"/>
      <c r="AK59" s="862"/>
      <c r="AL59" s="862"/>
    </row>
    <row r="60" spans="1:38" s="243" customFormat="1" ht="15" customHeight="1" x14ac:dyDescent="0.25">
      <c r="A60" s="883" t="s">
        <v>196</v>
      </c>
      <c r="B60" s="883"/>
      <c r="C60" s="883"/>
      <c r="D60" s="883"/>
      <c r="E60" s="883"/>
      <c r="F60" s="248"/>
      <c r="G60" s="868">
        <v>240000</v>
      </c>
      <c r="H60" s="868"/>
      <c r="I60" s="868">
        <v>0</v>
      </c>
      <c r="J60" s="868"/>
      <c r="K60" s="868">
        <v>0</v>
      </c>
      <c r="L60" s="868"/>
      <c r="M60" s="869">
        <v>0</v>
      </c>
      <c r="N60" s="869"/>
      <c r="O60" s="868">
        <v>0</v>
      </c>
      <c r="P60" s="868"/>
      <c r="Q60" s="868">
        <v>0</v>
      </c>
      <c r="R60" s="868"/>
      <c r="S60" s="869">
        <f>SUM(G60:P60)</f>
        <v>240000</v>
      </c>
      <c r="T60" s="877"/>
      <c r="U60" s="248"/>
      <c r="V60" s="868">
        <v>26000</v>
      </c>
      <c r="W60" s="868"/>
      <c r="X60" s="868">
        <v>0</v>
      </c>
      <c r="Y60" s="868"/>
      <c r="Z60" s="868">
        <v>0</v>
      </c>
      <c r="AA60" s="868"/>
      <c r="AB60" s="869">
        <v>0</v>
      </c>
      <c r="AC60" s="869"/>
      <c r="AD60" s="868">
        <v>0</v>
      </c>
      <c r="AE60" s="868"/>
      <c r="AF60" s="868">
        <v>0</v>
      </c>
      <c r="AG60" s="868"/>
      <c r="AH60" s="869">
        <f>SUM(V60:AG60)</f>
        <v>26000</v>
      </c>
      <c r="AI60" s="877"/>
      <c r="AJ60" s="862"/>
      <c r="AK60" s="862"/>
      <c r="AL60" s="862"/>
    </row>
    <row r="61" spans="1:38" s="243" customFormat="1" ht="15" customHeight="1" x14ac:dyDescent="0.25">
      <c r="A61" s="863" t="s">
        <v>195</v>
      </c>
      <c r="B61" s="863"/>
      <c r="C61" s="863"/>
      <c r="D61" s="863"/>
      <c r="E61" s="863"/>
      <c r="F61" s="251"/>
      <c r="G61" s="864">
        <f>SUM(G57-G59-G60)</f>
        <v>14301456</v>
      </c>
      <c r="H61" s="864"/>
      <c r="I61" s="864">
        <f>I57</f>
        <v>4902173</v>
      </c>
      <c r="J61" s="864"/>
      <c r="K61" s="864">
        <f>K57</f>
        <v>2276775</v>
      </c>
      <c r="L61" s="864"/>
      <c r="M61" s="864">
        <f>M57</f>
        <v>2081030</v>
      </c>
      <c r="N61" s="864"/>
      <c r="O61" s="864">
        <f>O57</f>
        <v>1815739</v>
      </c>
      <c r="P61" s="864"/>
      <c r="Q61" s="864">
        <f>Q57</f>
        <v>264961</v>
      </c>
      <c r="R61" s="864"/>
      <c r="S61" s="865">
        <f>SUM(G61:R61)</f>
        <v>25642134</v>
      </c>
      <c r="T61" s="866"/>
      <c r="U61" s="250"/>
      <c r="V61" s="864">
        <f>SUM(V57-V58-V59-V60)</f>
        <v>-1437000</v>
      </c>
      <c r="W61" s="864"/>
      <c r="X61" s="864">
        <f>SUM(X57-X59-X60)</f>
        <v>668565</v>
      </c>
      <c r="Y61" s="864"/>
      <c r="Z61" s="864">
        <f>SUM(Z57-Z59-Z60)</f>
        <v>262540</v>
      </c>
      <c r="AA61" s="864"/>
      <c r="AB61" s="864">
        <f>SUM(AB57-AB59-AB60)</f>
        <v>239968</v>
      </c>
      <c r="AC61" s="864"/>
      <c r="AD61" s="864">
        <f>SUM(AD57-AD59-AD60)</f>
        <v>209377</v>
      </c>
      <c r="AE61" s="864"/>
      <c r="AF61" s="864">
        <f>SUM(AF57-AF59-AF60)</f>
        <v>30553</v>
      </c>
      <c r="AG61" s="864"/>
      <c r="AH61" s="865">
        <f>SUM(V61:AG61)</f>
        <v>-25997</v>
      </c>
      <c r="AI61" s="866"/>
      <c r="AJ61" s="862"/>
      <c r="AK61" s="862"/>
      <c r="AL61" s="862"/>
    </row>
    <row r="62" spans="1:38" s="243" customFormat="1" ht="15" customHeight="1" x14ac:dyDescent="0.25">
      <c r="A62" s="867">
        <v>2032</v>
      </c>
      <c r="B62" s="867"/>
      <c r="C62" s="867"/>
      <c r="D62" s="867"/>
      <c r="E62" s="867"/>
      <c r="F62" s="867"/>
      <c r="G62" s="867"/>
      <c r="H62" s="867"/>
      <c r="I62" s="867"/>
      <c r="J62" s="867"/>
      <c r="K62" s="867"/>
      <c r="L62" s="867"/>
      <c r="M62" s="867"/>
      <c r="N62" s="867"/>
      <c r="O62" s="867"/>
      <c r="P62" s="867"/>
      <c r="Q62" s="867"/>
      <c r="R62" s="867"/>
      <c r="S62" s="867"/>
      <c r="T62" s="867"/>
      <c r="U62" s="867"/>
      <c r="V62" s="867"/>
      <c r="W62" s="867"/>
      <c r="X62" s="867"/>
      <c r="Y62" s="867"/>
      <c r="Z62" s="867"/>
      <c r="AA62" s="867"/>
      <c r="AB62" s="867"/>
      <c r="AC62" s="867"/>
      <c r="AD62" s="867"/>
      <c r="AE62" s="867"/>
      <c r="AF62" s="867"/>
      <c r="AG62" s="867"/>
      <c r="AH62" s="867"/>
      <c r="AI62" s="867"/>
      <c r="AJ62" s="862"/>
      <c r="AK62" s="862"/>
      <c r="AL62" s="862"/>
    </row>
    <row r="63" spans="1:38" s="243" customFormat="1" ht="15" customHeight="1" thickBot="1" x14ac:dyDescent="0.3">
      <c r="A63" s="871" t="s">
        <v>172</v>
      </c>
      <c r="B63" s="871"/>
      <c r="C63" s="871"/>
      <c r="D63" s="871"/>
      <c r="E63" s="871"/>
      <c r="F63" s="246"/>
      <c r="G63" s="878">
        <f>G45</f>
        <v>14891456</v>
      </c>
      <c r="H63" s="878"/>
      <c r="I63" s="878">
        <f t="shared" ref="I63" si="39">I57</f>
        <v>4902173</v>
      </c>
      <c r="J63" s="878"/>
      <c r="K63" s="878">
        <f t="shared" ref="K63" si="40">K57</f>
        <v>2276775</v>
      </c>
      <c r="L63" s="878"/>
      <c r="M63" s="878">
        <f t="shared" ref="M63" si="41">M57</f>
        <v>2081030</v>
      </c>
      <c r="N63" s="878"/>
      <c r="O63" s="878">
        <f t="shared" ref="O63" si="42">O57</f>
        <v>1815739</v>
      </c>
      <c r="P63" s="878"/>
      <c r="Q63" s="878">
        <f t="shared" ref="Q63" si="43">Q57</f>
        <v>264961</v>
      </c>
      <c r="R63" s="878"/>
      <c r="S63" s="878">
        <f>SUM(G63:R63)</f>
        <v>26232134</v>
      </c>
      <c r="T63" s="878"/>
      <c r="U63" s="246"/>
      <c r="V63" s="878">
        <v>1594970</v>
      </c>
      <c r="W63" s="878"/>
      <c r="X63" s="878">
        <v>668565</v>
      </c>
      <c r="Y63" s="878"/>
      <c r="Z63" s="878">
        <v>262540</v>
      </c>
      <c r="AA63" s="878"/>
      <c r="AB63" s="878">
        <v>239968</v>
      </c>
      <c r="AC63" s="878"/>
      <c r="AD63" s="878">
        <v>209377</v>
      </c>
      <c r="AE63" s="878"/>
      <c r="AF63" s="878">
        <v>30553</v>
      </c>
      <c r="AG63" s="878"/>
      <c r="AH63" s="929">
        <f>SUM(V63:AG63)</f>
        <v>3005973</v>
      </c>
      <c r="AI63" s="943"/>
      <c r="AJ63" s="862"/>
      <c r="AK63" s="862"/>
      <c r="AL63" s="862"/>
    </row>
    <row r="64" spans="1:38" s="243" customFormat="1" ht="15" customHeight="1" x14ac:dyDescent="0.25">
      <c r="A64" s="870" t="s">
        <v>193</v>
      </c>
      <c r="B64" s="870"/>
      <c r="C64" s="870"/>
      <c r="D64" s="870"/>
      <c r="E64" s="870"/>
      <c r="F64" s="285"/>
      <c r="G64" s="868">
        <v>350000</v>
      </c>
      <c r="H64" s="868"/>
      <c r="I64" s="868">
        <v>0</v>
      </c>
      <c r="J64" s="868"/>
      <c r="K64" s="868">
        <v>0</v>
      </c>
      <c r="L64" s="868"/>
      <c r="M64" s="869">
        <v>0</v>
      </c>
      <c r="N64" s="869"/>
      <c r="O64" s="868">
        <v>0</v>
      </c>
      <c r="P64" s="868"/>
      <c r="Q64" s="868">
        <v>0</v>
      </c>
      <c r="R64" s="868"/>
      <c r="S64" s="869">
        <f>SUM(G64:P64)</f>
        <v>350000</v>
      </c>
      <c r="T64" s="877"/>
      <c r="U64" s="324"/>
      <c r="V64" s="868">
        <f>V63*U64</f>
        <v>0</v>
      </c>
      <c r="W64" s="868"/>
      <c r="X64" s="868">
        <v>0</v>
      </c>
      <c r="Y64" s="868"/>
      <c r="Z64" s="868">
        <v>0</v>
      </c>
      <c r="AA64" s="868"/>
      <c r="AB64" s="897">
        <v>0</v>
      </c>
      <c r="AC64" s="897"/>
      <c r="AD64" s="868">
        <v>0</v>
      </c>
      <c r="AE64" s="868"/>
      <c r="AF64" s="868">
        <v>0</v>
      </c>
      <c r="AG64" s="868"/>
      <c r="AH64" s="869">
        <f>SUM(V64:AG64)</f>
        <v>0</v>
      </c>
      <c r="AI64" s="877"/>
      <c r="AJ64" s="862"/>
      <c r="AK64" s="862"/>
      <c r="AL64" s="862"/>
    </row>
    <row r="65" spans="1:38" s="243" customFormat="1" ht="15" customHeight="1" x14ac:dyDescent="0.25">
      <c r="A65" s="883" t="s">
        <v>196</v>
      </c>
      <c r="B65" s="883"/>
      <c r="C65" s="883"/>
      <c r="D65" s="883"/>
      <c r="E65" s="883"/>
      <c r="F65" s="248"/>
      <c r="G65" s="868">
        <v>240000</v>
      </c>
      <c r="H65" s="868"/>
      <c r="I65" s="868">
        <v>0</v>
      </c>
      <c r="J65" s="868"/>
      <c r="K65" s="868">
        <v>0</v>
      </c>
      <c r="L65" s="868"/>
      <c r="M65" s="869">
        <v>0</v>
      </c>
      <c r="N65" s="869"/>
      <c r="O65" s="868">
        <v>0</v>
      </c>
      <c r="P65" s="868"/>
      <c r="Q65" s="868">
        <v>0</v>
      </c>
      <c r="R65" s="868"/>
      <c r="S65" s="869">
        <f>SUM(G65:P65)</f>
        <v>240000</v>
      </c>
      <c r="T65" s="877"/>
      <c r="U65" s="248"/>
      <c r="V65" s="868">
        <v>26000</v>
      </c>
      <c r="W65" s="868"/>
      <c r="X65" s="868">
        <v>0</v>
      </c>
      <c r="Y65" s="868"/>
      <c r="Z65" s="868">
        <v>0</v>
      </c>
      <c r="AA65" s="868"/>
      <c r="AB65" s="869">
        <v>0</v>
      </c>
      <c r="AC65" s="869"/>
      <c r="AD65" s="868">
        <v>0</v>
      </c>
      <c r="AE65" s="868"/>
      <c r="AF65" s="868">
        <v>0</v>
      </c>
      <c r="AG65" s="868"/>
      <c r="AH65" s="869">
        <f>SUM(V65:AG65)</f>
        <v>26000</v>
      </c>
      <c r="AI65" s="877"/>
      <c r="AJ65" s="862"/>
      <c r="AK65" s="862"/>
      <c r="AL65" s="862"/>
    </row>
    <row r="66" spans="1:38" s="243" customFormat="1" ht="15" customHeight="1" x14ac:dyDescent="0.25">
      <c r="A66" s="863" t="s">
        <v>174</v>
      </c>
      <c r="B66" s="863"/>
      <c r="C66" s="863"/>
      <c r="D66" s="863"/>
      <c r="E66" s="863"/>
      <c r="F66" s="251"/>
      <c r="G66" s="864">
        <f>SUM(G63-G64-G65)</f>
        <v>14301456</v>
      </c>
      <c r="H66" s="864"/>
      <c r="I66" s="864">
        <f>I63</f>
        <v>4902173</v>
      </c>
      <c r="J66" s="864"/>
      <c r="K66" s="864">
        <f>K63</f>
        <v>2276775</v>
      </c>
      <c r="L66" s="864"/>
      <c r="M66" s="864">
        <f>M63</f>
        <v>2081030</v>
      </c>
      <c r="N66" s="864"/>
      <c r="O66" s="864">
        <f>O63</f>
        <v>1815739</v>
      </c>
      <c r="P66" s="864"/>
      <c r="Q66" s="864">
        <f>Q63</f>
        <v>264961</v>
      </c>
      <c r="R66" s="864"/>
      <c r="S66" s="865">
        <f>SUM(G66:R66)</f>
        <v>25642134</v>
      </c>
      <c r="T66" s="866"/>
      <c r="U66" s="250"/>
      <c r="V66" s="864">
        <f>SUM(V63-V64-V65)</f>
        <v>1568970</v>
      </c>
      <c r="W66" s="864"/>
      <c r="X66" s="864">
        <f>SUM(X63-X64-X65)</f>
        <v>668565</v>
      </c>
      <c r="Y66" s="864"/>
      <c r="Z66" s="864">
        <f>SUM(Z63-Z64-Z65)</f>
        <v>262540</v>
      </c>
      <c r="AA66" s="864"/>
      <c r="AB66" s="864">
        <f>SUM(AB63-AB64-AB65)</f>
        <v>239968</v>
      </c>
      <c r="AC66" s="864"/>
      <c r="AD66" s="864">
        <f>SUM(AD63-AD64-AD65)</f>
        <v>209377</v>
      </c>
      <c r="AE66" s="864"/>
      <c r="AF66" s="864">
        <f>SUM(AF63-AF64-AF65)</f>
        <v>30553</v>
      </c>
      <c r="AG66" s="864"/>
      <c r="AH66" s="865">
        <f>SUM(V66:AG66)</f>
        <v>2979973</v>
      </c>
      <c r="AI66" s="866"/>
      <c r="AJ66" s="862"/>
      <c r="AK66" s="862"/>
      <c r="AL66" s="862"/>
    </row>
    <row r="67" spans="1:38" s="243" customFormat="1" ht="15" customHeight="1" x14ac:dyDescent="0.25">
      <c r="A67" s="860" t="s">
        <v>180</v>
      </c>
      <c r="B67" s="860"/>
      <c r="C67" s="860"/>
      <c r="D67" s="860"/>
      <c r="E67" s="860"/>
      <c r="F67" s="860"/>
      <c r="G67" s="856">
        <f>G61+G66</f>
        <v>28602912</v>
      </c>
      <c r="H67" s="857"/>
      <c r="I67" s="856">
        <f>I61+I66</f>
        <v>9804346</v>
      </c>
      <c r="J67" s="857"/>
      <c r="K67" s="856">
        <f>K61+K66</f>
        <v>4553550</v>
      </c>
      <c r="L67" s="857"/>
      <c r="M67" s="856">
        <f>M61+M66</f>
        <v>4162060</v>
      </c>
      <c r="N67" s="857"/>
      <c r="O67" s="856">
        <f>O61+O66</f>
        <v>3631478</v>
      </c>
      <c r="P67" s="857"/>
      <c r="Q67" s="856">
        <f>Q61+Q66</f>
        <v>529922</v>
      </c>
      <c r="R67" s="857"/>
      <c r="S67" s="856">
        <f>S43+S49+S55+S61+S66</f>
        <v>53225227</v>
      </c>
      <c r="T67" s="857"/>
      <c r="U67" s="252"/>
      <c r="V67" s="856">
        <f>V61+V66</f>
        <v>131970</v>
      </c>
      <c r="W67" s="857"/>
      <c r="X67" s="856">
        <f>X61+X66</f>
        <v>1337130</v>
      </c>
      <c r="Y67" s="857"/>
      <c r="Z67" s="856">
        <f>Z61+Z66</f>
        <v>525080</v>
      </c>
      <c r="AA67" s="857"/>
      <c r="AB67" s="856">
        <f>AB61+AB66</f>
        <v>479936</v>
      </c>
      <c r="AC67" s="857"/>
      <c r="AD67" s="856">
        <f>AD61+AD66</f>
        <v>418754</v>
      </c>
      <c r="AE67" s="857"/>
      <c r="AF67" s="856">
        <f>AF61+AF66</f>
        <v>61106</v>
      </c>
      <c r="AG67" s="857"/>
      <c r="AH67" s="856">
        <f>AH43+AH49+AH55+AH61+AH66</f>
        <v>4422517</v>
      </c>
      <c r="AI67" s="857"/>
      <c r="AJ67" s="244"/>
      <c r="AK67" s="244"/>
    </row>
    <row r="68" spans="1:38" ht="15" customHeight="1" x14ac:dyDescent="0.25">
      <c r="A68" s="242"/>
      <c r="B68" s="242"/>
      <c r="C68" s="242"/>
      <c r="D68" s="242"/>
      <c r="E68" s="242"/>
      <c r="F68" s="242"/>
      <c r="G68" s="242"/>
      <c r="H68" s="242"/>
      <c r="I68" s="242"/>
      <c r="J68" s="242"/>
      <c r="K68" s="242"/>
      <c r="L68" s="242"/>
      <c r="M68" s="242"/>
      <c r="N68" s="242"/>
      <c r="O68" s="242"/>
      <c r="P68" s="242"/>
      <c r="Q68" s="242"/>
      <c r="R68" s="242"/>
      <c r="S68" s="242"/>
      <c r="T68" s="242"/>
      <c r="U68" s="242"/>
      <c r="V68" s="242"/>
      <c r="W68" s="242"/>
      <c r="X68" s="242"/>
      <c r="Y68" s="242"/>
      <c r="Z68" s="242"/>
      <c r="AA68" s="242"/>
      <c r="AB68" s="242"/>
      <c r="AC68" s="242"/>
      <c r="AD68" s="242"/>
      <c r="AE68" s="242"/>
      <c r="AF68" s="242"/>
      <c r="AG68" s="242"/>
      <c r="AH68" s="242"/>
      <c r="AI68" s="242"/>
      <c r="AJ68" s="329"/>
      <c r="AK68" s="329"/>
      <c r="AL68" s="329"/>
    </row>
    <row r="69" spans="1:38" ht="15" customHeight="1" x14ac:dyDescent="0.25">
      <c r="A69" s="890" t="s">
        <v>197</v>
      </c>
      <c r="B69" s="890"/>
      <c r="C69" s="890"/>
      <c r="D69" s="890"/>
      <c r="E69" s="890"/>
      <c r="F69" s="890"/>
      <c r="G69" s="890"/>
      <c r="H69" s="890"/>
      <c r="I69" s="890"/>
      <c r="J69" s="890"/>
      <c r="K69" s="890"/>
      <c r="L69" s="890"/>
      <c r="M69" s="890"/>
      <c r="N69" s="890"/>
      <c r="O69" s="890"/>
      <c r="P69" s="890"/>
      <c r="Q69" s="890"/>
      <c r="R69" s="890"/>
      <c r="S69" s="890"/>
      <c r="T69" s="890"/>
      <c r="U69" s="890"/>
      <c r="V69" s="890"/>
      <c r="W69" s="890"/>
      <c r="X69" s="890"/>
      <c r="Y69" s="890"/>
      <c r="Z69" s="890"/>
      <c r="AA69" s="890"/>
      <c r="AB69" s="890"/>
      <c r="AC69" s="890"/>
      <c r="AD69" s="286"/>
      <c r="AE69" s="286"/>
      <c r="AF69" s="329"/>
      <c r="AG69" s="329"/>
      <c r="AH69" s="329"/>
      <c r="AI69" s="329"/>
      <c r="AJ69" s="329"/>
      <c r="AK69" s="329"/>
      <c r="AL69" s="329"/>
    </row>
    <row r="70" spans="1:38" ht="15" customHeight="1" x14ac:dyDescent="0.25">
      <c r="A70" s="861" t="s">
        <v>198</v>
      </c>
      <c r="B70" s="861"/>
      <c r="C70" s="861"/>
      <c r="D70" s="861"/>
      <c r="E70" s="861"/>
      <c r="F70" s="861"/>
      <c r="G70" s="861"/>
      <c r="H70" s="861"/>
      <c r="I70" s="861"/>
      <c r="J70" s="861"/>
      <c r="K70" s="861"/>
      <c r="L70" s="861"/>
      <c r="M70" s="861"/>
      <c r="N70" s="861"/>
      <c r="O70" s="861"/>
      <c r="P70" s="861"/>
      <c r="Q70" s="861"/>
      <c r="R70" s="861"/>
      <c r="S70" s="861"/>
      <c r="T70" s="861"/>
      <c r="U70" s="861"/>
      <c r="V70" s="861"/>
      <c r="W70" s="861"/>
      <c r="X70" s="861"/>
      <c r="Y70" s="861"/>
      <c r="Z70" s="861"/>
      <c r="AA70" s="861"/>
      <c r="AB70" s="861"/>
      <c r="AC70" s="861"/>
      <c r="AD70" s="287"/>
      <c r="AE70" s="287"/>
      <c r="AF70" s="329"/>
      <c r="AG70" s="329"/>
      <c r="AH70" s="329"/>
      <c r="AI70" s="329"/>
      <c r="AJ70" s="329"/>
      <c r="AK70" s="329"/>
      <c r="AL70" s="329"/>
    </row>
    <row r="71" spans="1:38" ht="15" customHeight="1" x14ac:dyDescent="0.25">
      <c r="A71" s="845" t="s">
        <v>199</v>
      </c>
      <c r="B71" s="845"/>
      <c r="C71" s="845"/>
      <c r="D71" s="845"/>
      <c r="E71" s="845"/>
      <c r="F71" s="845"/>
      <c r="G71" s="845"/>
      <c r="H71" s="845"/>
      <c r="I71" s="845"/>
      <c r="J71" s="845"/>
      <c r="K71" s="845"/>
      <c r="L71" s="845"/>
      <c r="M71" s="845"/>
      <c r="N71" s="845"/>
      <c r="O71" s="845"/>
      <c r="P71" s="858" t="s">
        <v>200</v>
      </c>
      <c r="Q71" s="858"/>
      <c r="R71" s="858"/>
      <c r="S71" s="859" t="s">
        <v>201</v>
      </c>
      <c r="T71" s="859"/>
      <c r="U71" s="859"/>
      <c r="V71" s="859"/>
      <c r="W71" s="859"/>
      <c r="X71" s="859"/>
      <c r="Y71" s="859"/>
      <c r="Z71" s="859"/>
      <c r="AA71" s="859"/>
      <c r="AB71" s="859"/>
      <c r="AC71" s="859"/>
      <c r="AD71" s="253"/>
      <c r="AE71" s="253"/>
      <c r="AF71" s="329"/>
      <c r="AG71" s="329"/>
      <c r="AH71" s="329"/>
      <c r="AI71" s="329"/>
      <c r="AJ71" s="329"/>
      <c r="AK71" s="329"/>
      <c r="AL71" s="329"/>
    </row>
    <row r="72" spans="1:38" ht="15" customHeight="1" x14ac:dyDescent="0.25">
      <c r="A72" s="844" t="s">
        <v>202</v>
      </c>
      <c r="B72" s="844"/>
      <c r="C72" s="844"/>
      <c r="D72" s="844"/>
      <c r="E72" s="844"/>
      <c r="F72" s="844"/>
      <c r="G72" s="844"/>
      <c r="H72" s="844"/>
      <c r="I72" s="844"/>
      <c r="J72" s="844"/>
      <c r="K72" s="844"/>
      <c r="L72" s="844"/>
      <c r="M72" s="844"/>
      <c r="N72" s="844"/>
      <c r="O72" s="844"/>
      <c r="P72" s="844" t="s">
        <v>203</v>
      </c>
      <c r="Q72" s="844"/>
      <c r="R72" s="844"/>
      <c r="S72" s="844"/>
      <c r="T72" s="844"/>
      <c r="U72" s="844"/>
      <c r="V72" s="844"/>
      <c r="W72" s="844"/>
      <c r="X72" s="844"/>
      <c r="Y72" s="844"/>
      <c r="Z72" s="844"/>
      <c r="AA72" s="844"/>
      <c r="AB72" s="844"/>
      <c r="AC72" s="844"/>
      <c r="AD72" s="254"/>
      <c r="AE72" s="254"/>
      <c r="AF72" s="329"/>
      <c r="AG72" s="329"/>
      <c r="AH72" s="329"/>
      <c r="AI72" s="329"/>
      <c r="AJ72" s="329"/>
      <c r="AK72" s="329"/>
      <c r="AL72" s="329"/>
    </row>
    <row r="73" spans="1:38" ht="15" customHeight="1" x14ac:dyDescent="0.25">
      <c r="A73" s="844"/>
      <c r="B73" s="844"/>
      <c r="C73" s="844"/>
      <c r="D73" s="844"/>
      <c r="E73" s="844"/>
      <c r="F73" s="844"/>
      <c r="G73" s="844"/>
      <c r="H73" s="844"/>
      <c r="I73" s="844"/>
      <c r="J73" s="844"/>
      <c r="K73" s="844"/>
      <c r="L73" s="844"/>
      <c r="M73" s="844"/>
      <c r="N73" s="844"/>
      <c r="O73" s="844"/>
      <c r="P73" s="844"/>
      <c r="Q73" s="844"/>
      <c r="R73" s="844"/>
      <c r="S73" s="844"/>
      <c r="T73" s="844"/>
      <c r="U73" s="844"/>
      <c r="V73" s="844"/>
      <c r="W73" s="844"/>
      <c r="X73" s="844"/>
      <c r="Y73" s="844"/>
      <c r="Z73" s="844"/>
      <c r="AA73" s="844"/>
      <c r="AB73" s="844"/>
      <c r="AC73" s="844"/>
      <c r="AD73" s="254"/>
      <c r="AE73" s="254"/>
      <c r="AF73" s="329"/>
      <c r="AG73" s="329"/>
      <c r="AH73" s="329"/>
      <c r="AI73" s="329"/>
      <c r="AJ73" s="329"/>
      <c r="AK73" s="329"/>
      <c r="AL73" s="329"/>
    </row>
    <row r="74" spans="1:38" ht="15" customHeight="1" x14ac:dyDescent="0.25">
      <c r="A74" s="844"/>
      <c r="B74" s="844"/>
      <c r="C74" s="844"/>
      <c r="D74" s="844"/>
      <c r="E74" s="844"/>
      <c r="F74" s="844"/>
      <c r="G74" s="844"/>
      <c r="H74" s="844"/>
      <c r="I74" s="844"/>
      <c r="J74" s="844"/>
      <c r="K74" s="844"/>
      <c r="L74" s="844"/>
      <c r="M74" s="844"/>
      <c r="N74" s="844"/>
      <c r="O74" s="844"/>
      <c r="P74" s="853"/>
      <c r="Q74" s="853"/>
      <c r="R74" s="853"/>
      <c r="S74" s="853"/>
      <c r="T74" s="853"/>
      <c r="U74" s="853"/>
      <c r="V74" s="853"/>
      <c r="W74" s="853"/>
      <c r="X74" s="853"/>
      <c r="Y74" s="853"/>
      <c r="Z74" s="853"/>
      <c r="AA74" s="853"/>
      <c r="AB74" s="853"/>
      <c r="AC74" s="853"/>
      <c r="AD74" s="254"/>
      <c r="AE74" s="254"/>
      <c r="AF74" s="329"/>
      <c r="AG74" s="329"/>
      <c r="AH74" s="329"/>
      <c r="AI74" s="329"/>
      <c r="AJ74" s="329"/>
      <c r="AK74" s="329"/>
      <c r="AL74" s="329"/>
    </row>
    <row r="75" spans="1:38" ht="15" customHeight="1" x14ac:dyDescent="0.25">
      <c r="A75" s="845" t="s">
        <v>204</v>
      </c>
      <c r="B75" s="845"/>
      <c r="C75" s="845"/>
      <c r="D75" s="845"/>
      <c r="E75" s="845"/>
      <c r="F75" s="845"/>
      <c r="G75" s="845"/>
      <c r="H75" s="845"/>
      <c r="I75" s="845"/>
      <c r="J75" s="845"/>
      <c r="K75" s="845"/>
      <c r="L75" s="845"/>
      <c r="M75" s="845"/>
      <c r="N75" s="845"/>
      <c r="O75" s="845"/>
      <c r="P75" s="854" t="s">
        <v>200</v>
      </c>
      <c r="Q75" s="854"/>
      <c r="R75" s="854"/>
      <c r="S75" s="855" t="s">
        <v>205</v>
      </c>
      <c r="T75" s="855"/>
      <c r="U75" s="855"/>
      <c r="V75" s="855"/>
      <c r="W75" s="855"/>
      <c r="X75" s="855"/>
      <c r="Y75" s="855"/>
      <c r="Z75" s="855"/>
      <c r="AA75" s="855"/>
      <c r="AB75" s="855"/>
      <c r="AC75" s="855"/>
      <c r="AD75" s="255"/>
      <c r="AE75" s="255"/>
      <c r="AF75" s="329"/>
      <c r="AG75" s="329"/>
      <c r="AH75" s="329"/>
      <c r="AI75" s="329"/>
      <c r="AJ75" s="329"/>
      <c r="AK75" s="329"/>
      <c r="AL75" s="329"/>
    </row>
    <row r="76" spans="1:38" ht="15" customHeight="1" x14ac:dyDescent="0.25">
      <c r="A76" s="844" t="s">
        <v>206</v>
      </c>
      <c r="B76" s="844"/>
      <c r="C76" s="844"/>
      <c r="D76" s="844"/>
      <c r="E76" s="844"/>
      <c r="F76" s="844"/>
      <c r="G76" s="844"/>
      <c r="H76" s="844"/>
      <c r="I76" s="844"/>
      <c r="J76" s="844"/>
      <c r="K76" s="844"/>
      <c r="L76" s="844"/>
      <c r="M76" s="844"/>
      <c r="N76" s="844"/>
      <c r="O76" s="844"/>
      <c r="P76" s="850" t="s">
        <v>207</v>
      </c>
      <c r="Q76" s="850"/>
      <c r="R76" s="850"/>
      <c r="S76" s="850"/>
      <c r="T76" s="850"/>
      <c r="U76" s="850"/>
      <c r="V76" s="850"/>
      <c r="W76" s="850"/>
      <c r="X76" s="850"/>
      <c r="Y76" s="850"/>
      <c r="Z76" s="850"/>
      <c r="AA76" s="850"/>
      <c r="AB76" s="850"/>
      <c r="AC76" s="850"/>
      <c r="AD76" s="256"/>
      <c r="AE76" s="256"/>
      <c r="AF76" s="329"/>
      <c r="AG76" s="329"/>
      <c r="AH76" s="329"/>
      <c r="AI76" s="329"/>
      <c r="AJ76" s="329"/>
      <c r="AK76" s="329"/>
      <c r="AL76" s="329"/>
    </row>
    <row r="77" spans="1:38" ht="15" customHeight="1" x14ac:dyDescent="0.25">
      <c r="A77" s="844"/>
      <c r="B77" s="844"/>
      <c r="C77" s="844"/>
      <c r="D77" s="844"/>
      <c r="E77" s="844"/>
      <c r="F77" s="844"/>
      <c r="G77" s="844"/>
      <c r="H77" s="844"/>
      <c r="I77" s="844"/>
      <c r="J77" s="844"/>
      <c r="K77" s="844"/>
      <c r="L77" s="844"/>
      <c r="M77" s="844"/>
      <c r="N77" s="844"/>
      <c r="O77" s="844"/>
      <c r="P77" s="850"/>
      <c r="Q77" s="850"/>
      <c r="R77" s="850"/>
      <c r="S77" s="850"/>
      <c r="T77" s="850"/>
      <c r="U77" s="850"/>
      <c r="V77" s="850"/>
      <c r="W77" s="850"/>
      <c r="X77" s="850"/>
      <c r="Y77" s="850"/>
      <c r="Z77" s="850"/>
      <c r="AA77" s="850"/>
      <c r="AB77" s="850"/>
      <c r="AC77" s="850"/>
      <c r="AD77" s="256"/>
      <c r="AE77" s="256"/>
      <c r="AF77" s="329"/>
      <c r="AG77" s="329"/>
      <c r="AH77" s="329"/>
      <c r="AI77" s="329"/>
      <c r="AJ77" s="329"/>
      <c r="AK77" s="329"/>
      <c r="AL77" s="329"/>
    </row>
    <row r="78" spans="1:38" ht="15" customHeight="1" x14ac:dyDescent="0.25">
      <c r="A78" s="844"/>
      <c r="B78" s="844"/>
      <c r="C78" s="844"/>
      <c r="D78" s="844"/>
      <c r="E78" s="844"/>
      <c r="F78" s="844"/>
      <c r="G78" s="844"/>
      <c r="H78" s="844"/>
      <c r="I78" s="844"/>
      <c r="J78" s="844"/>
      <c r="K78" s="844"/>
      <c r="L78" s="844"/>
      <c r="M78" s="844"/>
      <c r="N78" s="844"/>
      <c r="O78" s="844"/>
      <c r="P78" s="850"/>
      <c r="Q78" s="850"/>
      <c r="R78" s="850"/>
      <c r="S78" s="850"/>
      <c r="T78" s="850"/>
      <c r="U78" s="850"/>
      <c r="V78" s="850"/>
      <c r="W78" s="850"/>
      <c r="X78" s="850"/>
      <c r="Y78" s="850"/>
      <c r="Z78" s="850"/>
      <c r="AA78" s="850"/>
      <c r="AB78" s="850"/>
      <c r="AC78" s="850"/>
      <c r="AD78" s="256"/>
      <c r="AE78" s="256"/>
      <c r="AF78" s="329"/>
      <c r="AG78" s="329"/>
      <c r="AH78" s="329"/>
      <c r="AI78" s="329"/>
      <c r="AJ78" s="329"/>
      <c r="AK78" s="329"/>
      <c r="AL78" s="329"/>
    </row>
    <row r="79" spans="1:38" ht="15" customHeight="1" x14ac:dyDescent="0.25">
      <c r="A79" s="844"/>
      <c r="B79" s="844"/>
      <c r="C79" s="844"/>
      <c r="D79" s="844"/>
      <c r="E79" s="844"/>
      <c r="F79" s="844"/>
      <c r="G79" s="844"/>
      <c r="H79" s="844"/>
      <c r="I79" s="844"/>
      <c r="J79" s="844"/>
      <c r="K79" s="844"/>
      <c r="L79" s="844"/>
      <c r="M79" s="844"/>
      <c r="N79" s="844"/>
      <c r="O79" s="844"/>
      <c r="P79" s="851"/>
      <c r="Q79" s="851"/>
      <c r="R79" s="851"/>
      <c r="S79" s="851"/>
      <c r="T79" s="851"/>
      <c r="U79" s="851"/>
      <c r="V79" s="851"/>
      <c r="W79" s="851"/>
      <c r="X79" s="851"/>
      <c r="Y79" s="851"/>
      <c r="Z79" s="851"/>
      <c r="AA79" s="851"/>
      <c r="AB79" s="851"/>
      <c r="AC79" s="851"/>
      <c r="AD79" s="256"/>
      <c r="AE79" s="256"/>
      <c r="AF79" s="329"/>
      <c r="AG79" s="329"/>
      <c r="AH79" s="329"/>
      <c r="AI79" s="329"/>
      <c r="AJ79" s="329"/>
      <c r="AK79" s="329"/>
      <c r="AL79" s="329"/>
    </row>
    <row r="80" spans="1:38" ht="15" customHeight="1" x14ac:dyDescent="0.25">
      <c r="A80" s="845" t="s">
        <v>208</v>
      </c>
      <c r="B80" s="845"/>
      <c r="C80" s="845"/>
      <c r="D80" s="845"/>
      <c r="E80" s="845"/>
      <c r="F80" s="845"/>
      <c r="G80" s="845"/>
      <c r="H80" s="845"/>
      <c r="I80" s="845"/>
      <c r="J80" s="845"/>
      <c r="K80" s="845"/>
      <c r="L80" s="845"/>
      <c r="M80" s="845"/>
      <c r="N80" s="845"/>
      <c r="O80" s="845"/>
      <c r="P80" s="854" t="s">
        <v>209</v>
      </c>
      <c r="Q80" s="854"/>
      <c r="R80" s="854"/>
      <c r="S80" s="855" t="s">
        <v>210</v>
      </c>
      <c r="T80" s="855"/>
      <c r="U80" s="855"/>
      <c r="V80" s="855"/>
      <c r="W80" s="855"/>
      <c r="X80" s="855"/>
      <c r="Y80" s="855"/>
      <c r="Z80" s="855"/>
      <c r="AA80" s="855"/>
      <c r="AB80" s="855"/>
      <c r="AC80" s="855"/>
      <c r="AD80" s="255"/>
      <c r="AE80" s="255"/>
      <c r="AF80" s="329"/>
      <c r="AG80" s="329"/>
      <c r="AH80" s="329"/>
      <c r="AI80" s="329"/>
      <c r="AJ80" s="329"/>
      <c r="AK80" s="329"/>
      <c r="AL80" s="329"/>
    </row>
    <row r="81" spans="1:31" ht="15" customHeight="1" x14ac:dyDescent="0.25">
      <c r="A81" s="844" t="s">
        <v>211</v>
      </c>
      <c r="B81" s="844"/>
      <c r="C81" s="844"/>
      <c r="D81" s="844"/>
      <c r="E81" s="844"/>
      <c r="F81" s="844"/>
      <c r="G81" s="844"/>
      <c r="H81" s="844"/>
      <c r="I81" s="844"/>
      <c r="J81" s="844"/>
      <c r="K81" s="844"/>
      <c r="L81" s="844"/>
      <c r="M81" s="844"/>
      <c r="N81" s="844"/>
      <c r="O81" s="844"/>
      <c r="P81" s="850" t="s">
        <v>212</v>
      </c>
      <c r="Q81" s="850"/>
      <c r="R81" s="850"/>
      <c r="S81" s="850"/>
      <c r="T81" s="850"/>
      <c r="U81" s="850"/>
      <c r="V81" s="850"/>
      <c r="W81" s="850"/>
      <c r="X81" s="850"/>
      <c r="Y81" s="850"/>
      <c r="Z81" s="850"/>
      <c r="AA81" s="850"/>
      <c r="AB81" s="850"/>
      <c r="AC81" s="850"/>
      <c r="AD81" s="254"/>
      <c r="AE81" s="254"/>
    </row>
    <row r="82" spans="1:31" ht="15" customHeight="1" x14ac:dyDescent="0.25">
      <c r="A82" s="844"/>
      <c r="B82" s="844"/>
      <c r="C82" s="844"/>
      <c r="D82" s="844"/>
      <c r="E82" s="844"/>
      <c r="F82" s="844"/>
      <c r="G82" s="844"/>
      <c r="H82" s="844"/>
      <c r="I82" s="844"/>
      <c r="J82" s="844"/>
      <c r="K82" s="844"/>
      <c r="L82" s="844"/>
      <c r="M82" s="844"/>
      <c r="N82" s="844"/>
      <c r="O82" s="844"/>
      <c r="P82" s="850"/>
      <c r="Q82" s="850"/>
      <c r="R82" s="850"/>
      <c r="S82" s="850"/>
      <c r="T82" s="850"/>
      <c r="U82" s="850"/>
      <c r="V82" s="850"/>
      <c r="W82" s="850"/>
      <c r="X82" s="850"/>
      <c r="Y82" s="850"/>
      <c r="Z82" s="850"/>
      <c r="AA82" s="850"/>
      <c r="AB82" s="850"/>
      <c r="AC82" s="850"/>
      <c r="AD82" s="254"/>
      <c r="AE82" s="254"/>
    </row>
    <row r="83" spans="1:31" ht="15" customHeight="1" x14ac:dyDescent="0.25">
      <c r="A83" s="844"/>
      <c r="B83" s="844"/>
      <c r="C83" s="844"/>
      <c r="D83" s="844"/>
      <c r="E83" s="844"/>
      <c r="F83" s="844"/>
      <c r="G83" s="844"/>
      <c r="H83" s="844"/>
      <c r="I83" s="844"/>
      <c r="J83" s="844"/>
      <c r="K83" s="844"/>
      <c r="L83" s="844"/>
      <c r="M83" s="844"/>
      <c r="N83" s="844"/>
      <c r="O83" s="844"/>
      <c r="P83" s="850"/>
      <c r="Q83" s="850"/>
      <c r="R83" s="850"/>
      <c r="S83" s="850"/>
      <c r="T83" s="850"/>
      <c r="U83" s="850"/>
      <c r="V83" s="850"/>
      <c r="W83" s="850"/>
      <c r="X83" s="850"/>
      <c r="Y83" s="850"/>
      <c r="Z83" s="850"/>
      <c r="AA83" s="850"/>
      <c r="AB83" s="850"/>
      <c r="AC83" s="850"/>
      <c r="AD83" s="254"/>
      <c r="AE83" s="254"/>
    </row>
    <row r="84" spans="1:31" ht="15" customHeight="1" x14ac:dyDescent="0.25">
      <c r="A84" s="844"/>
      <c r="B84" s="844"/>
      <c r="C84" s="844"/>
      <c r="D84" s="844"/>
      <c r="E84" s="844"/>
      <c r="F84" s="844"/>
      <c r="G84" s="844"/>
      <c r="H84" s="844"/>
      <c r="I84" s="844"/>
      <c r="J84" s="844"/>
      <c r="K84" s="844"/>
      <c r="L84" s="844"/>
      <c r="M84" s="844"/>
      <c r="N84" s="844"/>
      <c r="O84" s="844"/>
      <c r="P84" s="851"/>
      <c r="Q84" s="851"/>
      <c r="R84" s="851"/>
      <c r="S84" s="851"/>
      <c r="T84" s="851"/>
      <c r="U84" s="851"/>
      <c r="V84" s="851"/>
      <c r="W84" s="851"/>
      <c r="X84" s="851"/>
      <c r="Y84" s="851"/>
      <c r="Z84" s="851"/>
      <c r="AA84" s="851"/>
      <c r="AB84" s="851"/>
      <c r="AC84" s="851"/>
      <c r="AD84" s="254"/>
      <c r="AE84" s="254"/>
    </row>
    <row r="85" spans="1:31" ht="15" customHeight="1" x14ac:dyDescent="0.25">
      <c r="A85" s="845" t="s">
        <v>213</v>
      </c>
      <c r="B85" s="845"/>
      <c r="C85" s="845"/>
      <c r="D85" s="845"/>
      <c r="E85" s="845"/>
      <c r="F85" s="845"/>
      <c r="G85" s="845"/>
      <c r="H85" s="845"/>
      <c r="I85" s="845"/>
      <c r="J85" s="845"/>
      <c r="K85" s="845"/>
      <c r="L85" s="845"/>
      <c r="M85" s="845"/>
      <c r="N85" s="845"/>
      <c r="O85" s="845"/>
      <c r="P85" s="846" t="s">
        <v>209</v>
      </c>
      <c r="Q85" s="846"/>
      <c r="R85" s="846"/>
      <c r="S85" s="847" t="s">
        <v>214</v>
      </c>
      <c r="T85" s="847"/>
      <c r="U85" s="847"/>
      <c r="V85" s="847"/>
      <c r="W85" s="847"/>
      <c r="X85" s="847"/>
      <c r="Y85" s="847"/>
      <c r="Z85" s="847"/>
      <c r="AA85" s="847"/>
      <c r="AB85" s="847"/>
      <c r="AC85" s="847"/>
      <c r="AD85" s="257"/>
      <c r="AE85" s="257"/>
    </row>
    <row r="86" spans="1:31" ht="15" customHeight="1" x14ac:dyDescent="0.25">
      <c r="A86" s="844" t="s">
        <v>215</v>
      </c>
      <c r="B86" s="844"/>
      <c r="C86" s="844"/>
      <c r="D86" s="844"/>
      <c r="E86" s="844"/>
      <c r="F86" s="844"/>
      <c r="G86" s="844"/>
      <c r="H86" s="844"/>
      <c r="I86" s="844"/>
      <c r="J86" s="844"/>
      <c r="K86" s="844"/>
      <c r="L86" s="844"/>
      <c r="M86" s="844"/>
      <c r="N86" s="844"/>
      <c r="O86" s="844"/>
      <c r="P86" s="849" t="s">
        <v>216</v>
      </c>
      <c r="Q86" s="849"/>
      <c r="R86" s="849"/>
      <c r="S86" s="849"/>
      <c r="T86" s="849"/>
      <c r="U86" s="849"/>
      <c r="V86" s="849"/>
      <c r="W86" s="849"/>
      <c r="X86" s="849"/>
      <c r="Y86" s="849"/>
      <c r="Z86" s="849"/>
      <c r="AA86" s="849"/>
      <c r="AB86" s="849"/>
      <c r="AC86" s="849"/>
      <c r="AD86" s="257"/>
      <c r="AE86" s="257"/>
    </row>
    <row r="87" spans="1:31" ht="15" customHeight="1" x14ac:dyDescent="0.25">
      <c r="A87" s="844"/>
      <c r="B87" s="844"/>
      <c r="C87" s="844"/>
      <c r="D87" s="844"/>
      <c r="E87" s="844"/>
      <c r="F87" s="844"/>
      <c r="G87" s="844"/>
      <c r="H87" s="844"/>
      <c r="I87" s="844"/>
      <c r="J87" s="844"/>
      <c r="K87" s="844"/>
      <c r="L87" s="844"/>
      <c r="M87" s="844"/>
      <c r="N87" s="844"/>
      <c r="O87" s="844"/>
      <c r="P87" s="849"/>
      <c r="Q87" s="849"/>
      <c r="R87" s="849"/>
      <c r="S87" s="849"/>
      <c r="T87" s="849"/>
      <c r="U87" s="849"/>
      <c r="V87" s="849"/>
      <c r="W87" s="849"/>
      <c r="X87" s="849"/>
      <c r="Y87" s="849"/>
      <c r="Z87" s="849"/>
      <c r="AA87" s="849"/>
      <c r="AB87" s="849"/>
      <c r="AC87" s="849"/>
      <c r="AD87" s="254"/>
      <c r="AE87" s="254"/>
    </row>
    <row r="88" spans="1:31" ht="15" customHeight="1" x14ac:dyDescent="0.25">
      <c r="A88" s="844"/>
      <c r="B88" s="844"/>
      <c r="C88" s="844"/>
      <c r="D88" s="844"/>
      <c r="E88" s="844"/>
      <c r="F88" s="844"/>
      <c r="G88" s="844"/>
      <c r="H88" s="844"/>
      <c r="I88" s="844"/>
      <c r="J88" s="844"/>
      <c r="K88" s="844"/>
      <c r="L88" s="844"/>
      <c r="M88" s="844"/>
      <c r="N88" s="844"/>
      <c r="O88" s="844"/>
      <c r="P88" s="254"/>
      <c r="Q88" s="254"/>
      <c r="R88" s="254"/>
      <c r="S88" s="254"/>
      <c r="T88" s="254"/>
      <c r="U88" s="254"/>
      <c r="V88" s="254"/>
      <c r="W88" s="254"/>
      <c r="X88" s="254"/>
      <c r="Y88" s="254"/>
      <c r="Z88" s="254"/>
      <c r="AA88" s="254"/>
      <c r="AB88" s="254"/>
      <c r="AC88" s="254"/>
      <c r="AD88" s="254"/>
      <c r="AE88" s="254"/>
    </row>
    <row r="89" spans="1:31" ht="15" customHeight="1" x14ac:dyDescent="0.25">
      <c r="A89" s="844"/>
      <c r="B89" s="844"/>
      <c r="C89" s="844"/>
      <c r="D89" s="844"/>
      <c r="E89" s="844"/>
      <c r="F89" s="844"/>
      <c r="G89" s="844"/>
      <c r="H89" s="844"/>
      <c r="I89" s="844"/>
      <c r="J89" s="844"/>
      <c r="K89" s="844"/>
      <c r="L89" s="844"/>
      <c r="M89" s="844"/>
      <c r="N89" s="844"/>
      <c r="O89" s="844"/>
      <c r="P89" s="310"/>
      <c r="Q89" s="310"/>
      <c r="R89" s="310"/>
      <c r="S89" s="310"/>
      <c r="T89" s="310"/>
      <c r="U89" s="310"/>
      <c r="V89" s="310"/>
      <c r="W89" s="310"/>
      <c r="X89" s="310"/>
      <c r="Y89" s="310"/>
      <c r="Z89" s="310"/>
      <c r="AA89" s="310"/>
      <c r="AB89" s="310"/>
      <c r="AC89" s="310"/>
      <c r="AD89" s="254"/>
      <c r="AE89" s="254"/>
    </row>
    <row r="90" spans="1:31" ht="15" customHeight="1" x14ac:dyDescent="0.25">
      <c r="A90" s="845" t="s">
        <v>217</v>
      </c>
      <c r="B90" s="845"/>
      <c r="C90" s="845"/>
      <c r="D90" s="845"/>
      <c r="E90" s="845"/>
      <c r="F90" s="845"/>
      <c r="G90" s="845"/>
      <c r="H90" s="845"/>
      <c r="I90" s="845"/>
      <c r="J90" s="845"/>
      <c r="K90" s="845"/>
      <c r="L90" s="845"/>
      <c r="M90" s="845"/>
      <c r="N90" s="845"/>
      <c r="O90" s="845"/>
      <c r="P90" s="846" t="s">
        <v>209</v>
      </c>
      <c r="Q90" s="846"/>
      <c r="R90" s="846"/>
      <c r="S90" s="847" t="s">
        <v>218</v>
      </c>
      <c r="T90" s="852"/>
      <c r="U90" s="852"/>
      <c r="V90" s="852"/>
      <c r="W90" s="852"/>
      <c r="X90" s="852"/>
      <c r="Y90" s="852"/>
      <c r="Z90" s="852"/>
      <c r="AA90" s="852"/>
      <c r="AB90" s="852"/>
      <c r="AC90" s="852"/>
      <c r="AD90" s="257"/>
      <c r="AE90" s="257"/>
    </row>
    <row r="91" spans="1:31" ht="15" customHeight="1" x14ac:dyDescent="0.25">
      <c r="A91" s="844" t="s">
        <v>219</v>
      </c>
      <c r="B91" s="844"/>
      <c r="C91" s="844"/>
      <c r="D91" s="844"/>
      <c r="E91" s="844"/>
      <c r="F91" s="844"/>
      <c r="G91" s="844"/>
      <c r="H91" s="844"/>
      <c r="I91" s="844"/>
      <c r="J91" s="844"/>
      <c r="K91" s="844"/>
      <c r="L91" s="844"/>
      <c r="M91" s="844"/>
      <c r="N91" s="844"/>
      <c r="O91" s="844"/>
      <c r="P91" s="842" t="s">
        <v>220</v>
      </c>
      <c r="Q91" s="842"/>
      <c r="R91" s="842"/>
      <c r="S91" s="842"/>
      <c r="T91" s="842"/>
      <c r="U91" s="842"/>
      <c r="V91" s="842"/>
      <c r="W91" s="842"/>
      <c r="X91" s="842"/>
      <c r="Y91" s="842"/>
      <c r="Z91" s="842"/>
      <c r="AA91" s="842"/>
      <c r="AB91" s="842"/>
      <c r="AC91" s="842"/>
      <c r="AD91" s="257"/>
      <c r="AE91" s="257"/>
    </row>
    <row r="92" spans="1:31" ht="15" customHeight="1" x14ac:dyDescent="0.25">
      <c r="A92" s="844"/>
      <c r="B92" s="844"/>
      <c r="C92" s="844"/>
      <c r="D92" s="844"/>
      <c r="E92" s="844"/>
      <c r="F92" s="844"/>
      <c r="G92" s="844"/>
      <c r="H92" s="844"/>
      <c r="I92" s="844"/>
      <c r="J92" s="844"/>
      <c r="K92" s="844"/>
      <c r="L92" s="844"/>
      <c r="M92" s="844"/>
      <c r="N92" s="844"/>
      <c r="O92" s="844"/>
      <c r="P92" s="254"/>
      <c r="Q92" s="254"/>
      <c r="R92" s="254"/>
      <c r="S92" s="254"/>
      <c r="T92" s="254"/>
      <c r="U92" s="254"/>
      <c r="V92" s="254"/>
      <c r="W92" s="254"/>
      <c r="X92" s="254"/>
      <c r="Y92" s="254"/>
      <c r="Z92" s="254"/>
      <c r="AA92" s="254"/>
      <c r="AB92" s="254"/>
      <c r="AC92" s="254"/>
      <c r="AD92" s="254"/>
      <c r="AE92" s="254"/>
    </row>
    <row r="93" spans="1:31" ht="15" customHeight="1" x14ac:dyDescent="0.25">
      <c r="A93" s="844"/>
      <c r="B93" s="844"/>
      <c r="C93" s="844"/>
      <c r="D93" s="844"/>
      <c r="E93" s="844"/>
      <c r="F93" s="844"/>
      <c r="G93" s="844"/>
      <c r="H93" s="844"/>
      <c r="I93" s="844"/>
      <c r="J93" s="844"/>
      <c r="K93" s="844"/>
      <c r="L93" s="844"/>
      <c r="M93" s="844"/>
      <c r="N93" s="844"/>
      <c r="O93" s="844"/>
      <c r="P93" s="254"/>
      <c r="Q93" s="254"/>
      <c r="R93" s="254"/>
      <c r="S93" s="254"/>
      <c r="T93" s="254"/>
      <c r="U93" s="254"/>
      <c r="V93" s="254"/>
      <c r="W93" s="254"/>
      <c r="X93" s="254"/>
      <c r="Y93" s="254"/>
      <c r="Z93" s="254"/>
      <c r="AA93" s="254"/>
      <c r="AB93" s="254"/>
      <c r="AC93" s="254"/>
      <c r="AD93" s="254"/>
      <c r="AE93" s="254"/>
    </row>
    <row r="94" spans="1:31" ht="15" customHeight="1" x14ac:dyDescent="0.25">
      <c r="A94" s="844"/>
      <c r="B94" s="844"/>
      <c r="C94" s="844"/>
      <c r="D94" s="844"/>
      <c r="E94" s="844"/>
      <c r="F94" s="844"/>
      <c r="G94" s="844"/>
      <c r="H94" s="844"/>
      <c r="I94" s="844"/>
      <c r="J94" s="844"/>
      <c r="K94" s="844"/>
      <c r="L94" s="844"/>
      <c r="M94" s="844"/>
      <c r="N94" s="844"/>
      <c r="O94" s="844"/>
      <c r="P94" s="310"/>
      <c r="Q94" s="310"/>
      <c r="R94" s="310"/>
      <c r="S94" s="310"/>
      <c r="T94" s="310"/>
      <c r="U94" s="310"/>
      <c r="V94" s="310"/>
      <c r="W94" s="310"/>
      <c r="X94" s="310"/>
      <c r="Y94" s="310"/>
      <c r="Z94" s="310"/>
      <c r="AA94" s="310"/>
      <c r="AB94" s="310"/>
      <c r="AC94" s="310"/>
      <c r="AD94" s="254"/>
      <c r="AE94" s="254"/>
    </row>
    <row r="95" spans="1:31" ht="15" customHeight="1" x14ac:dyDescent="0.25">
      <c r="A95" s="845" t="s">
        <v>221</v>
      </c>
      <c r="B95" s="845"/>
      <c r="C95" s="845"/>
      <c r="D95" s="845"/>
      <c r="E95" s="845"/>
      <c r="F95" s="845"/>
      <c r="G95" s="845"/>
      <c r="H95" s="845"/>
      <c r="I95" s="845"/>
      <c r="J95" s="845"/>
      <c r="K95" s="845"/>
      <c r="L95" s="845"/>
      <c r="M95" s="845"/>
      <c r="N95" s="845"/>
      <c r="O95" s="845"/>
      <c r="P95" s="846" t="s">
        <v>209</v>
      </c>
      <c r="Q95" s="846"/>
      <c r="R95" s="846"/>
      <c r="S95" s="847" t="s">
        <v>222</v>
      </c>
      <c r="T95" s="847"/>
      <c r="U95" s="847"/>
      <c r="V95" s="847"/>
      <c r="W95" s="847"/>
      <c r="X95" s="847"/>
      <c r="Y95" s="847"/>
      <c r="Z95" s="847"/>
      <c r="AA95" s="847"/>
      <c r="AB95" s="847"/>
      <c r="AC95" s="847"/>
      <c r="AD95" s="257"/>
      <c r="AE95" s="257"/>
    </row>
    <row r="96" spans="1:31" ht="15" customHeight="1" x14ac:dyDescent="0.25">
      <c r="A96" s="844" t="s">
        <v>223</v>
      </c>
      <c r="B96" s="844"/>
      <c r="C96" s="844"/>
      <c r="D96" s="844"/>
      <c r="E96" s="844"/>
      <c r="F96" s="844"/>
      <c r="G96" s="844"/>
      <c r="H96" s="844"/>
      <c r="I96" s="844"/>
      <c r="J96" s="844"/>
      <c r="K96" s="844"/>
      <c r="L96" s="844"/>
      <c r="M96" s="844"/>
      <c r="N96" s="844"/>
      <c r="O96" s="844"/>
      <c r="P96" s="849" t="s">
        <v>224</v>
      </c>
      <c r="Q96" s="849"/>
      <c r="R96" s="849"/>
      <c r="S96" s="849"/>
      <c r="T96" s="849"/>
      <c r="U96" s="849"/>
      <c r="V96" s="849"/>
      <c r="W96" s="849"/>
      <c r="X96" s="849"/>
      <c r="Y96" s="849"/>
      <c r="Z96" s="849"/>
      <c r="AA96" s="849"/>
      <c r="AB96" s="849"/>
      <c r="AC96" s="849"/>
      <c r="AD96" s="257"/>
      <c r="AE96" s="257"/>
    </row>
    <row r="97" spans="1:31" ht="15" customHeight="1" x14ac:dyDescent="0.25">
      <c r="A97" s="844"/>
      <c r="B97" s="844"/>
      <c r="C97" s="844"/>
      <c r="D97" s="844"/>
      <c r="E97" s="844"/>
      <c r="F97" s="844"/>
      <c r="G97" s="844"/>
      <c r="H97" s="844"/>
      <c r="I97" s="844"/>
      <c r="J97" s="844"/>
      <c r="K97" s="844"/>
      <c r="L97" s="844"/>
      <c r="M97" s="844"/>
      <c r="N97" s="844"/>
      <c r="O97" s="844"/>
      <c r="P97" s="849"/>
      <c r="Q97" s="849"/>
      <c r="R97" s="849"/>
      <c r="S97" s="849"/>
      <c r="T97" s="849"/>
      <c r="U97" s="849"/>
      <c r="V97" s="849"/>
      <c r="W97" s="849"/>
      <c r="X97" s="849"/>
      <c r="Y97" s="849"/>
      <c r="Z97" s="849"/>
      <c r="AA97" s="849"/>
      <c r="AB97" s="849"/>
      <c r="AC97" s="849"/>
      <c r="AD97" s="254"/>
      <c r="AE97" s="254"/>
    </row>
    <row r="98" spans="1:31" ht="15" customHeight="1" x14ac:dyDescent="0.25">
      <c r="A98" s="844"/>
      <c r="B98" s="844"/>
      <c r="C98" s="844"/>
      <c r="D98" s="844"/>
      <c r="E98" s="844"/>
      <c r="F98" s="844"/>
      <c r="G98" s="844"/>
      <c r="H98" s="844"/>
      <c r="I98" s="844"/>
      <c r="J98" s="844"/>
      <c r="K98" s="844"/>
      <c r="L98" s="844"/>
      <c r="M98" s="844"/>
      <c r="N98" s="844"/>
      <c r="O98" s="844"/>
      <c r="P98" s="325"/>
      <c r="Q98" s="325"/>
      <c r="R98" s="325"/>
      <c r="S98" s="325"/>
      <c r="T98" s="325"/>
      <c r="U98" s="325"/>
      <c r="V98" s="325"/>
      <c r="W98" s="325"/>
      <c r="X98" s="325"/>
      <c r="Y98" s="325"/>
      <c r="Z98" s="325"/>
      <c r="AA98" s="325"/>
      <c r="AB98" s="325"/>
      <c r="AC98" s="325"/>
      <c r="AD98" s="254"/>
      <c r="AE98" s="254"/>
    </row>
    <row r="99" spans="1:31" ht="15" customHeight="1" x14ac:dyDescent="0.25">
      <c r="A99" s="844"/>
      <c r="B99" s="844"/>
      <c r="C99" s="844"/>
      <c r="D99" s="844"/>
      <c r="E99" s="844"/>
      <c r="F99" s="844"/>
      <c r="G99" s="844"/>
      <c r="H99" s="844"/>
      <c r="I99" s="844"/>
      <c r="J99" s="844"/>
      <c r="K99" s="844"/>
      <c r="L99" s="844"/>
      <c r="M99" s="844"/>
      <c r="N99" s="844"/>
      <c r="O99" s="844"/>
      <c r="P99" s="325"/>
      <c r="Q99" s="325"/>
      <c r="R99" s="325"/>
      <c r="S99" s="325"/>
      <c r="T99" s="325"/>
      <c r="U99" s="325"/>
      <c r="V99" s="325"/>
      <c r="W99" s="325"/>
      <c r="X99" s="325"/>
      <c r="Y99" s="325"/>
      <c r="Z99" s="325"/>
      <c r="AA99" s="325"/>
      <c r="AB99" s="325"/>
      <c r="AC99" s="325"/>
      <c r="AD99" s="254"/>
      <c r="AE99" s="254"/>
    </row>
    <row r="100" spans="1:31" ht="15" customHeight="1" x14ac:dyDescent="0.25">
      <c r="A100" s="844"/>
      <c r="B100" s="844"/>
      <c r="C100" s="844"/>
      <c r="D100" s="844"/>
      <c r="E100" s="844"/>
      <c r="F100" s="844"/>
      <c r="G100" s="844"/>
      <c r="H100" s="844"/>
      <c r="I100" s="844"/>
      <c r="J100" s="844"/>
      <c r="K100" s="844"/>
      <c r="L100" s="844"/>
      <c r="M100" s="844"/>
      <c r="N100" s="844"/>
      <c r="O100" s="844"/>
      <c r="P100" s="254"/>
      <c r="Q100" s="254"/>
      <c r="R100" s="254"/>
      <c r="S100" s="254"/>
      <c r="T100" s="254"/>
      <c r="U100" s="254"/>
      <c r="V100" s="254"/>
      <c r="W100" s="254"/>
      <c r="X100" s="254"/>
      <c r="Y100" s="254"/>
      <c r="Z100" s="254"/>
      <c r="AA100" s="254"/>
      <c r="AB100" s="254"/>
      <c r="AC100" s="254"/>
      <c r="AD100" s="254"/>
      <c r="AE100" s="254"/>
    </row>
    <row r="101" spans="1:31" ht="15" customHeight="1" x14ac:dyDescent="0.25">
      <c r="A101" s="844"/>
      <c r="B101" s="844"/>
      <c r="C101" s="844"/>
      <c r="D101" s="844"/>
      <c r="E101" s="844"/>
      <c r="F101" s="844"/>
      <c r="G101" s="844"/>
      <c r="H101" s="844"/>
      <c r="I101" s="844"/>
      <c r="J101" s="844"/>
      <c r="K101" s="844"/>
      <c r="L101" s="844"/>
      <c r="M101" s="844"/>
      <c r="N101" s="844"/>
      <c r="O101" s="844"/>
      <c r="P101" s="310"/>
      <c r="Q101" s="310"/>
      <c r="R101" s="310"/>
      <c r="S101" s="310"/>
      <c r="T101" s="310"/>
      <c r="U101" s="310"/>
      <c r="V101" s="310"/>
      <c r="W101" s="310"/>
      <c r="X101" s="310"/>
      <c r="Y101" s="310"/>
      <c r="Z101" s="310"/>
      <c r="AA101" s="310"/>
      <c r="AB101" s="310"/>
      <c r="AC101" s="310"/>
      <c r="AD101" s="254"/>
      <c r="AE101" s="254"/>
    </row>
    <row r="102" spans="1:31" ht="15" customHeight="1" x14ac:dyDescent="0.25">
      <c r="A102" s="845" t="s">
        <v>225</v>
      </c>
      <c r="B102" s="845"/>
      <c r="C102" s="845"/>
      <c r="D102" s="845"/>
      <c r="E102" s="845"/>
      <c r="F102" s="845"/>
      <c r="G102" s="845"/>
      <c r="H102" s="845"/>
      <c r="I102" s="845"/>
      <c r="J102" s="845"/>
      <c r="K102" s="845"/>
      <c r="L102" s="845"/>
      <c r="M102" s="845"/>
      <c r="N102" s="845"/>
      <c r="O102" s="845"/>
      <c r="P102" s="846" t="s">
        <v>226</v>
      </c>
      <c r="Q102" s="846"/>
      <c r="R102" s="846"/>
      <c r="S102" s="847" t="s">
        <v>227</v>
      </c>
      <c r="T102" s="848"/>
      <c r="U102" s="848"/>
      <c r="V102" s="848"/>
      <c r="W102" s="848"/>
      <c r="X102" s="848"/>
      <c r="Y102" s="848"/>
      <c r="Z102" s="848"/>
      <c r="AA102" s="848"/>
      <c r="AB102" s="848"/>
      <c r="AC102" s="848"/>
      <c r="AD102" s="257"/>
      <c r="AE102" s="257"/>
    </row>
    <row r="103" spans="1:31" ht="15" customHeight="1" x14ac:dyDescent="0.25">
      <c r="A103" s="842" t="s">
        <v>228</v>
      </c>
      <c r="B103" s="842"/>
      <c r="C103" s="842"/>
      <c r="D103" s="842"/>
      <c r="E103" s="842"/>
      <c r="F103" s="842"/>
      <c r="G103" s="842"/>
      <c r="H103" s="842"/>
      <c r="I103" s="842"/>
      <c r="J103" s="842"/>
      <c r="K103" s="842"/>
      <c r="L103" s="842"/>
      <c r="M103" s="842"/>
      <c r="N103" s="842"/>
      <c r="O103" s="842"/>
      <c r="P103" s="842" t="s">
        <v>229</v>
      </c>
      <c r="Q103" s="842"/>
      <c r="R103" s="842"/>
      <c r="S103" s="842"/>
      <c r="T103" s="842"/>
      <c r="U103" s="842"/>
      <c r="V103" s="842"/>
      <c r="W103" s="842"/>
      <c r="X103" s="842"/>
      <c r="Y103" s="842"/>
      <c r="Z103" s="842"/>
      <c r="AA103" s="842"/>
      <c r="AB103" s="842"/>
      <c r="AC103" s="842"/>
      <c r="AD103" s="254"/>
      <c r="AE103" s="254"/>
    </row>
    <row r="104" spans="1:31" ht="15" customHeight="1" x14ac:dyDescent="0.25">
      <c r="A104" s="842"/>
      <c r="B104" s="842"/>
      <c r="C104" s="842"/>
      <c r="D104" s="842"/>
      <c r="E104" s="842"/>
      <c r="F104" s="842"/>
      <c r="G104" s="842"/>
      <c r="H104" s="842"/>
      <c r="I104" s="842"/>
      <c r="J104" s="842"/>
      <c r="K104" s="842"/>
      <c r="L104" s="842"/>
      <c r="M104" s="842"/>
      <c r="N104" s="842"/>
      <c r="O104" s="842"/>
      <c r="P104" s="842"/>
      <c r="Q104" s="842"/>
      <c r="R104" s="842"/>
      <c r="S104" s="842"/>
      <c r="T104" s="842"/>
      <c r="U104" s="842"/>
      <c r="V104" s="842"/>
      <c r="W104" s="842"/>
      <c r="X104" s="842"/>
      <c r="Y104" s="842"/>
      <c r="Z104" s="842"/>
      <c r="AA104" s="842"/>
      <c r="AB104" s="842"/>
      <c r="AC104" s="842"/>
      <c r="AD104" s="254"/>
      <c r="AE104" s="254"/>
    </row>
    <row r="105" spans="1:31" ht="15" customHeight="1" x14ac:dyDescent="0.25">
      <c r="A105" s="842"/>
      <c r="B105" s="842"/>
      <c r="C105" s="842"/>
      <c r="D105" s="842"/>
      <c r="E105" s="842"/>
      <c r="F105" s="842"/>
      <c r="G105" s="842"/>
      <c r="H105" s="842"/>
      <c r="I105" s="842"/>
      <c r="J105" s="842"/>
      <c r="K105" s="842"/>
      <c r="L105" s="842"/>
      <c r="M105" s="842"/>
      <c r="N105" s="842"/>
      <c r="O105" s="842"/>
      <c r="P105" s="843"/>
      <c r="Q105" s="843"/>
      <c r="R105" s="843"/>
      <c r="S105" s="843"/>
      <c r="T105" s="843"/>
      <c r="U105" s="843"/>
      <c r="V105" s="843"/>
      <c r="W105" s="843"/>
      <c r="X105" s="843"/>
      <c r="Y105" s="843"/>
      <c r="Z105" s="843"/>
      <c r="AA105" s="843"/>
      <c r="AB105" s="843"/>
      <c r="AC105" s="843"/>
      <c r="AD105" s="254"/>
      <c r="AE105" s="254"/>
    </row>
    <row r="106" spans="1:31" ht="15" customHeight="1" x14ac:dyDescent="0.25">
      <c r="A106" s="845" t="s">
        <v>230</v>
      </c>
      <c r="B106" s="845"/>
      <c r="C106" s="845"/>
      <c r="D106" s="845"/>
      <c r="E106" s="845"/>
      <c r="F106" s="845"/>
      <c r="G106" s="845"/>
      <c r="H106" s="845"/>
      <c r="I106" s="845"/>
      <c r="J106" s="845"/>
      <c r="K106" s="845"/>
      <c r="L106" s="845"/>
      <c r="M106" s="845"/>
      <c r="N106" s="845"/>
      <c r="O106" s="845"/>
      <c r="P106" s="846" t="s">
        <v>231</v>
      </c>
      <c r="Q106" s="846"/>
      <c r="R106" s="846"/>
      <c r="S106" s="326"/>
      <c r="T106" s="326"/>
      <c r="U106" s="326"/>
      <c r="V106" s="326"/>
      <c r="W106" s="326"/>
      <c r="X106" s="326"/>
      <c r="Y106" s="326"/>
      <c r="Z106" s="326"/>
      <c r="AA106" s="326"/>
      <c r="AB106" s="326"/>
      <c r="AC106" s="326"/>
      <c r="AD106" s="257"/>
      <c r="AE106" s="257"/>
    </row>
    <row r="107" spans="1:31" ht="15" customHeight="1" x14ac:dyDescent="0.25">
      <c r="A107" s="844" t="s">
        <v>232</v>
      </c>
      <c r="B107" s="844"/>
      <c r="C107" s="844"/>
      <c r="D107" s="844"/>
      <c r="E107" s="844"/>
      <c r="F107" s="844"/>
      <c r="G107" s="844"/>
      <c r="H107" s="844"/>
      <c r="I107" s="844"/>
      <c r="J107" s="844"/>
      <c r="K107" s="844"/>
      <c r="L107" s="844"/>
      <c r="M107" s="844"/>
      <c r="N107" s="844"/>
      <c r="O107" s="844"/>
      <c r="P107" s="949" t="s">
        <v>233</v>
      </c>
      <c r="Q107" s="950"/>
      <c r="R107" s="950"/>
      <c r="S107" s="950"/>
      <c r="T107" s="950"/>
      <c r="U107" s="950"/>
      <c r="V107" s="950"/>
      <c r="W107" s="950"/>
      <c r="X107" s="950"/>
      <c r="Y107" s="950"/>
      <c r="Z107" s="950"/>
      <c r="AA107" s="950"/>
      <c r="AB107" s="950"/>
      <c r="AC107" s="950"/>
      <c r="AD107" s="257"/>
      <c r="AE107" s="257"/>
    </row>
    <row r="108" spans="1:31" ht="15" customHeight="1" x14ac:dyDescent="0.25">
      <c r="A108" s="844"/>
      <c r="B108" s="844"/>
      <c r="C108" s="844"/>
      <c r="D108" s="844"/>
      <c r="E108" s="844"/>
      <c r="F108" s="844"/>
      <c r="G108" s="844"/>
      <c r="H108" s="844"/>
      <c r="I108" s="844"/>
      <c r="J108" s="844"/>
      <c r="K108" s="844"/>
      <c r="L108" s="844"/>
      <c r="M108" s="844"/>
      <c r="N108" s="844"/>
      <c r="O108" s="844"/>
      <c r="P108" s="844" t="s">
        <v>234</v>
      </c>
      <c r="Q108" s="844"/>
      <c r="R108" s="844"/>
      <c r="S108" s="844"/>
      <c r="T108" s="844"/>
      <c r="U108" s="844"/>
      <c r="V108" s="844"/>
      <c r="W108" s="844"/>
      <c r="X108" s="844"/>
      <c r="Y108" s="844"/>
      <c r="Z108" s="844"/>
      <c r="AA108" s="844"/>
      <c r="AB108" s="844"/>
      <c r="AC108" s="844"/>
      <c r="AD108" s="254"/>
      <c r="AE108" s="254"/>
    </row>
    <row r="109" spans="1:31" ht="15" customHeight="1" x14ac:dyDescent="0.25">
      <c r="A109" s="844"/>
      <c r="B109" s="844"/>
      <c r="C109" s="844"/>
      <c r="D109" s="844"/>
      <c r="E109" s="844"/>
      <c r="F109" s="844"/>
      <c r="G109" s="844"/>
      <c r="H109" s="844"/>
      <c r="I109" s="844"/>
      <c r="J109" s="844"/>
      <c r="K109" s="844"/>
      <c r="L109" s="844"/>
      <c r="M109" s="844"/>
      <c r="N109" s="844"/>
      <c r="O109" s="844"/>
      <c r="P109" s="853"/>
      <c r="Q109" s="853"/>
      <c r="R109" s="853"/>
      <c r="S109" s="853"/>
      <c r="T109" s="853"/>
      <c r="U109" s="853"/>
      <c r="V109" s="853"/>
      <c r="W109" s="853"/>
      <c r="X109" s="853"/>
      <c r="Y109" s="853"/>
      <c r="Z109" s="853"/>
      <c r="AA109" s="853"/>
      <c r="AB109" s="853"/>
      <c r="AC109" s="853"/>
      <c r="AD109" s="254"/>
      <c r="AE109" s="254"/>
    </row>
    <row r="110" spans="1:31" ht="15" customHeight="1" x14ac:dyDescent="0.25">
      <c r="A110" s="845" t="s">
        <v>235</v>
      </c>
      <c r="B110" s="845"/>
      <c r="C110" s="845"/>
      <c r="D110" s="845"/>
      <c r="E110" s="845"/>
      <c r="F110" s="845"/>
      <c r="G110" s="845"/>
      <c r="H110" s="845"/>
      <c r="I110" s="845"/>
      <c r="J110" s="845"/>
      <c r="K110" s="845"/>
      <c r="L110" s="845"/>
      <c r="M110" s="845"/>
      <c r="N110" s="845"/>
      <c r="O110" s="845"/>
      <c r="P110" s="846" t="s">
        <v>209</v>
      </c>
      <c r="Q110" s="846"/>
      <c r="R110" s="846"/>
      <c r="S110" s="847" t="s">
        <v>236</v>
      </c>
      <c r="T110" s="848"/>
      <c r="U110" s="848"/>
      <c r="V110" s="848"/>
      <c r="W110" s="848"/>
      <c r="X110" s="848"/>
      <c r="Y110" s="848"/>
      <c r="Z110" s="848"/>
      <c r="AA110" s="848"/>
      <c r="AB110" s="848"/>
      <c r="AC110" s="848"/>
      <c r="AD110" s="257"/>
      <c r="AE110" s="257"/>
    </row>
    <row r="111" spans="1:31" ht="15" customHeight="1" x14ac:dyDescent="0.25">
      <c r="A111" s="844" t="s">
        <v>237</v>
      </c>
      <c r="B111" s="844"/>
      <c r="C111" s="844"/>
      <c r="D111" s="844"/>
      <c r="E111" s="844"/>
      <c r="F111" s="844"/>
      <c r="G111" s="844"/>
      <c r="H111" s="844"/>
      <c r="I111" s="844"/>
      <c r="J111" s="844"/>
      <c r="K111" s="844"/>
      <c r="L111" s="844"/>
      <c r="M111" s="844"/>
      <c r="N111" s="844"/>
      <c r="O111" s="844"/>
      <c r="P111" s="947" t="s">
        <v>238</v>
      </c>
      <c r="Q111" s="947"/>
      <c r="R111" s="947"/>
      <c r="S111" s="947"/>
      <c r="T111" s="947"/>
      <c r="U111" s="947"/>
      <c r="V111" s="947"/>
      <c r="W111" s="947"/>
      <c r="X111" s="947"/>
      <c r="Y111" s="947"/>
      <c r="Z111" s="947"/>
      <c r="AA111" s="947"/>
      <c r="AB111" s="947"/>
      <c r="AC111" s="947"/>
      <c r="AD111" s="258"/>
      <c r="AE111" s="258"/>
    </row>
    <row r="112" spans="1:31" ht="15" customHeight="1" x14ac:dyDescent="0.25">
      <c r="A112" s="844"/>
      <c r="B112" s="844"/>
      <c r="C112" s="844"/>
      <c r="D112" s="844"/>
      <c r="E112" s="844"/>
      <c r="F112" s="844"/>
      <c r="G112" s="844"/>
      <c r="H112" s="844"/>
      <c r="I112" s="844"/>
      <c r="J112" s="844"/>
      <c r="K112" s="844"/>
      <c r="L112" s="844"/>
      <c r="M112" s="844"/>
      <c r="N112" s="844"/>
      <c r="O112" s="844"/>
      <c r="P112" s="947"/>
      <c r="Q112" s="947"/>
      <c r="R112" s="947"/>
      <c r="S112" s="947"/>
      <c r="T112" s="947"/>
      <c r="U112" s="947"/>
      <c r="V112" s="947"/>
      <c r="W112" s="947"/>
      <c r="X112" s="947"/>
      <c r="Y112" s="947"/>
      <c r="Z112" s="947"/>
      <c r="AA112" s="947"/>
      <c r="AB112" s="947"/>
      <c r="AC112" s="947"/>
      <c r="AD112" s="258"/>
      <c r="AE112" s="258"/>
    </row>
    <row r="113" spans="1:31" ht="15" customHeight="1" x14ac:dyDescent="0.25">
      <c r="A113" s="844"/>
      <c r="B113" s="844"/>
      <c r="C113" s="844"/>
      <c r="D113" s="844"/>
      <c r="E113" s="844"/>
      <c r="F113" s="844"/>
      <c r="G113" s="844"/>
      <c r="H113" s="844"/>
      <c r="I113" s="844"/>
      <c r="J113" s="844"/>
      <c r="K113" s="844"/>
      <c r="L113" s="844"/>
      <c r="M113" s="844"/>
      <c r="N113" s="844"/>
      <c r="O113" s="844"/>
      <c r="P113" s="948"/>
      <c r="Q113" s="948"/>
      <c r="R113" s="948"/>
      <c r="S113" s="948"/>
      <c r="T113" s="948"/>
      <c r="U113" s="948"/>
      <c r="V113" s="948"/>
      <c r="W113" s="948"/>
      <c r="X113" s="948"/>
      <c r="Y113" s="948"/>
      <c r="Z113" s="948"/>
      <c r="AA113" s="948"/>
      <c r="AB113" s="948"/>
      <c r="AC113" s="948"/>
      <c r="AD113" s="258"/>
      <c r="AE113" s="258"/>
    </row>
    <row r="114" spans="1:31" ht="15" customHeight="1" x14ac:dyDescent="0.25">
      <c r="A114" s="845" t="s">
        <v>239</v>
      </c>
      <c r="B114" s="845"/>
      <c r="C114" s="845"/>
      <c r="D114" s="845"/>
      <c r="E114" s="845"/>
      <c r="F114" s="845"/>
      <c r="G114" s="845"/>
      <c r="H114" s="845"/>
      <c r="I114" s="845"/>
      <c r="J114" s="845"/>
      <c r="K114" s="845"/>
      <c r="L114" s="845"/>
      <c r="M114" s="845"/>
      <c r="N114" s="845"/>
      <c r="O114" s="845"/>
      <c r="P114" s="854" t="s">
        <v>209</v>
      </c>
      <c r="Q114" s="854"/>
      <c r="R114" s="854"/>
      <c r="S114" s="855" t="s">
        <v>240</v>
      </c>
      <c r="T114" s="951"/>
      <c r="U114" s="951"/>
      <c r="V114" s="951"/>
      <c r="W114" s="951"/>
      <c r="X114" s="951"/>
      <c r="Y114" s="951"/>
      <c r="Z114" s="951"/>
      <c r="AA114" s="951"/>
      <c r="AB114" s="951"/>
      <c r="AC114" s="951"/>
      <c r="AD114" s="255"/>
      <c r="AE114" s="255"/>
    </row>
    <row r="115" spans="1:31" ht="15" customHeight="1" x14ac:dyDescent="0.25">
      <c r="A115" s="844" t="s">
        <v>241</v>
      </c>
      <c r="B115" s="844"/>
      <c r="C115" s="844"/>
      <c r="D115" s="844"/>
      <c r="E115" s="844"/>
      <c r="F115" s="844"/>
      <c r="G115" s="844"/>
      <c r="H115" s="844"/>
      <c r="I115" s="844"/>
      <c r="J115" s="844"/>
      <c r="K115" s="844"/>
      <c r="L115" s="844"/>
      <c r="M115" s="844"/>
      <c r="N115" s="844"/>
      <c r="O115" s="844"/>
      <c r="P115" s="844" t="s">
        <v>242</v>
      </c>
      <c r="Q115" s="844"/>
      <c r="R115" s="844"/>
      <c r="S115" s="844"/>
      <c r="T115" s="844"/>
      <c r="U115" s="844"/>
      <c r="V115" s="844"/>
      <c r="W115" s="844"/>
      <c r="X115" s="844"/>
      <c r="Y115" s="844"/>
      <c r="Z115" s="844"/>
      <c r="AA115" s="844"/>
      <c r="AB115" s="844"/>
      <c r="AC115" s="844"/>
      <c r="AD115" s="254"/>
      <c r="AE115" s="254"/>
    </row>
    <row r="116" spans="1:31" ht="15" customHeight="1" x14ac:dyDescent="0.25">
      <c r="A116" s="844"/>
      <c r="B116" s="844"/>
      <c r="C116" s="844"/>
      <c r="D116" s="844"/>
      <c r="E116" s="844"/>
      <c r="F116" s="844"/>
      <c r="G116" s="844"/>
      <c r="H116" s="844"/>
      <c r="I116" s="844"/>
      <c r="J116" s="844"/>
      <c r="K116" s="844"/>
      <c r="L116" s="844"/>
      <c r="M116" s="844"/>
      <c r="N116" s="844"/>
      <c r="O116" s="844"/>
      <c r="P116" s="844"/>
      <c r="Q116" s="844"/>
      <c r="R116" s="844"/>
      <c r="S116" s="844"/>
      <c r="T116" s="844"/>
      <c r="U116" s="844"/>
      <c r="V116" s="844"/>
      <c r="W116" s="844"/>
      <c r="X116" s="844"/>
      <c r="Y116" s="844"/>
      <c r="Z116" s="844"/>
      <c r="AA116" s="844"/>
      <c r="AB116" s="844"/>
      <c r="AC116" s="844"/>
      <c r="AD116" s="254"/>
      <c r="AE116" s="254"/>
    </row>
    <row r="117" spans="1:31" ht="15" customHeight="1" x14ac:dyDescent="0.25">
      <c r="A117" s="844"/>
      <c r="B117" s="844"/>
      <c r="C117" s="844"/>
      <c r="D117" s="844"/>
      <c r="E117" s="844"/>
      <c r="F117" s="844"/>
      <c r="G117" s="844"/>
      <c r="H117" s="844"/>
      <c r="I117" s="844"/>
      <c r="J117" s="844"/>
      <c r="K117" s="844"/>
      <c r="L117" s="844"/>
      <c r="M117" s="844"/>
      <c r="N117" s="844"/>
      <c r="O117" s="844"/>
      <c r="P117" s="844"/>
      <c r="Q117" s="844"/>
      <c r="R117" s="844"/>
      <c r="S117" s="844"/>
      <c r="T117" s="844"/>
      <c r="U117" s="844"/>
      <c r="V117" s="844"/>
      <c r="W117" s="844"/>
      <c r="X117" s="844"/>
      <c r="Y117" s="844"/>
      <c r="Z117" s="844"/>
      <c r="AA117" s="844"/>
      <c r="AB117" s="844"/>
      <c r="AC117" s="844"/>
      <c r="AD117" s="254"/>
      <c r="AE117" s="254"/>
    </row>
    <row r="118" spans="1:31" ht="15" customHeight="1" x14ac:dyDescent="0.25">
      <c r="A118" s="946"/>
      <c r="B118" s="946"/>
      <c r="C118" s="946"/>
      <c r="D118" s="946"/>
      <c r="E118" s="946"/>
      <c r="F118" s="946"/>
      <c r="G118" s="946"/>
      <c r="H118" s="946"/>
      <c r="I118" s="946"/>
      <c r="J118" s="946"/>
      <c r="K118" s="946"/>
      <c r="L118" s="946"/>
      <c r="M118" s="946"/>
      <c r="N118" s="946"/>
      <c r="O118" s="946"/>
      <c r="P118" s="946"/>
      <c r="Q118" s="946"/>
      <c r="R118" s="946"/>
      <c r="S118" s="946"/>
      <c r="T118" s="946"/>
      <c r="U118" s="946"/>
      <c r="V118" s="946"/>
      <c r="W118" s="946"/>
      <c r="X118" s="946"/>
      <c r="Y118" s="946"/>
      <c r="Z118" s="946"/>
      <c r="AA118" s="946"/>
      <c r="AB118" s="946"/>
      <c r="AC118" s="946"/>
      <c r="AD118" s="286"/>
      <c r="AE118" s="286"/>
    </row>
    <row r="129" s="318" customFormat="1" x14ac:dyDescent="0.25"/>
    <row r="130" s="318" customFormat="1" x14ac:dyDescent="0.25"/>
    <row r="131" s="318" customFormat="1" x14ac:dyDescent="0.25"/>
    <row r="132" s="318" customFormat="1" x14ac:dyDescent="0.25"/>
    <row r="133" s="318" customFormat="1" x14ac:dyDescent="0.25"/>
    <row r="134" s="318" customFormat="1" x14ac:dyDescent="0.25"/>
  </sheetData>
  <sheetProtection algorithmName="SHA-512" hashValue="P6LZcoykp+DYopVsZMeDjNtHRMUNt+TAWf7fPChk4+z5DFZMhzr4t1+qIlwREGWMS6tRQflkYUZJ2hUo367m0w==" saltValue="Qs1aS02IWHh6ORKxIOqQsw==" spinCount="100000" sheet="1" selectLockedCells="1"/>
  <mergeCells count="597">
    <mergeCell ref="Z22:AA22"/>
    <mergeCell ref="I23:M23"/>
    <mergeCell ref="Z23:AA23"/>
    <mergeCell ref="Z24:AA24"/>
    <mergeCell ref="I26:M26"/>
    <mergeCell ref="Z26:AA26"/>
    <mergeCell ref="I27:M27"/>
    <mergeCell ref="Z27:AA27"/>
    <mergeCell ref="Z28:AA28"/>
    <mergeCell ref="X23:Y23"/>
    <mergeCell ref="P24:Q24"/>
    <mergeCell ref="R24:S24"/>
    <mergeCell ref="T24:U24"/>
    <mergeCell ref="V24:W24"/>
    <mergeCell ref="X24:Y24"/>
    <mergeCell ref="X26:Y26"/>
    <mergeCell ref="P23:Q23"/>
    <mergeCell ref="R23:S23"/>
    <mergeCell ref="T23:U23"/>
    <mergeCell ref="V23:W23"/>
    <mergeCell ref="P26:Q26"/>
    <mergeCell ref="R28:S28"/>
    <mergeCell ref="T28:U28"/>
    <mergeCell ref="V28:W28"/>
    <mergeCell ref="I2:N4"/>
    <mergeCell ref="V16:W16"/>
    <mergeCell ref="X19:Y19"/>
    <mergeCell ref="P20:Q20"/>
    <mergeCell ref="R20:S20"/>
    <mergeCell ref="T20:U20"/>
    <mergeCell ref="V20:W20"/>
    <mergeCell ref="T18:U18"/>
    <mergeCell ref="V18:W18"/>
    <mergeCell ref="T15:U15"/>
    <mergeCell ref="V15:W15"/>
    <mergeCell ref="X20:Y20"/>
    <mergeCell ref="X14:Y14"/>
    <mergeCell ref="P14:Q14"/>
    <mergeCell ref="R8:S8"/>
    <mergeCell ref="T8:U8"/>
    <mergeCell ref="V8:W8"/>
    <mergeCell ref="X8:Y8"/>
    <mergeCell ref="X10:Y10"/>
    <mergeCell ref="X11:Y11"/>
    <mergeCell ref="P12:Q12"/>
    <mergeCell ref="R12:S12"/>
    <mergeCell ref="T12:U12"/>
    <mergeCell ref="V12:W12"/>
    <mergeCell ref="Z2:AA3"/>
    <mergeCell ref="AB2:AE26"/>
    <mergeCell ref="Z4:AA4"/>
    <mergeCell ref="I6:M6"/>
    <mergeCell ref="Z6:AA6"/>
    <mergeCell ref="I7:M7"/>
    <mergeCell ref="Z7:AA7"/>
    <mergeCell ref="Z8:AA8"/>
    <mergeCell ref="I10:M10"/>
    <mergeCell ref="Z10:AA10"/>
    <mergeCell ref="I11:M11"/>
    <mergeCell ref="Z11:AA11"/>
    <mergeCell ref="Z12:AA12"/>
    <mergeCell ref="I14:M14"/>
    <mergeCell ref="Z14:AA14"/>
    <mergeCell ref="I15:M15"/>
    <mergeCell ref="Z15:AA15"/>
    <mergeCell ref="Z16:AA16"/>
    <mergeCell ref="I18:M18"/>
    <mergeCell ref="Z18:AA18"/>
    <mergeCell ref="I19:M19"/>
    <mergeCell ref="Z19:AA19"/>
    <mergeCell ref="Z20:AA20"/>
    <mergeCell ref="X12:Y12"/>
    <mergeCell ref="A118:AC118"/>
    <mergeCell ref="P108:AC109"/>
    <mergeCell ref="A110:O110"/>
    <mergeCell ref="A111:O113"/>
    <mergeCell ref="P111:AC113"/>
    <mergeCell ref="A114:O114"/>
    <mergeCell ref="A115:O117"/>
    <mergeCell ref="P115:AC117"/>
    <mergeCell ref="A106:O106"/>
    <mergeCell ref="A107:O109"/>
    <mergeCell ref="P106:R106"/>
    <mergeCell ref="P107:AC107"/>
    <mergeCell ref="P110:R110"/>
    <mergeCell ref="S110:AC110"/>
    <mergeCell ref="P114:R114"/>
    <mergeCell ref="S114:AC114"/>
    <mergeCell ref="A65:E65"/>
    <mergeCell ref="G65:H65"/>
    <mergeCell ref="I65:J65"/>
    <mergeCell ref="K65:L65"/>
    <mergeCell ref="M65:N65"/>
    <mergeCell ref="V65:W65"/>
    <mergeCell ref="V66:W66"/>
    <mergeCell ref="G66:H66"/>
    <mergeCell ref="I66:J66"/>
    <mergeCell ref="K66:L66"/>
    <mergeCell ref="AD65:AE65"/>
    <mergeCell ref="AF65:AG65"/>
    <mergeCell ref="AH65:AI65"/>
    <mergeCell ref="AB63:AC63"/>
    <mergeCell ref="AD60:AE60"/>
    <mergeCell ref="AF60:AG60"/>
    <mergeCell ref="AH60:AI60"/>
    <mergeCell ref="Q66:R66"/>
    <mergeCell ref="S66:T66"/>
    <mergeCell ref="AB66:AC66"/>
    <mergeCell ref="AD66:AE66"/>
    <mergeCell ref="AF66:AG66"/>
    <mergeCell ref="AH66:AI66"/>
    <mergeCell ref="AB65:AC65"/>
    <mergeCell ref="X66:Y66"/>
    <mergeCell ref="Z66:AA66"/>
    <mergeCell ref="S63:T63"/>
    <mergeCell ref="AD63:AE63"/>
    <mergeCell ref="AF63:AG63"/>
    <mergeCell ref="AH63:AI63"/>
    <mergeCell ref="AD64:AE64"/>
    <mergeCell ref="AF64:AG64"/>
    <mergeCell ref="AH64:AI64"/>
    <mergeCell ref="X63:Y63"/>
    <mergeCell ref="A60:E60"/>
    <mergeCell ref="G60:H60"/>
    <mergeCell ref="I60:J60"/>
    <mergeCell ref="K60:L60"/>
    <mergeCell ref="M60:N60"/>
    <mergeCell ref="AD58:AE58"/>
    <mergeCell ref="AF58:AG58"/>
    <mergeCell ref="AH58:AI58"/>
    <mergeCell ref="Q59:R59"/>
    <mergeCell ref="S59:T59"/>
    <mergeCell ref="AB59:AC59"/>
    <mergeCell ref="AD59:AE59"/>
    <mergeCell ref="AF59:AG59"/>
    <mergeCell ref="AH59:AI59"/>
    <mergeCell ref="A58:E58"/>
    <mergeCell ref="G58:H58"/>
    <mergeCell ref="I58:J58"/>
    <mergeCell ref="K58:L58"/>
    <mergeCell ref="M58:N58"/>
    <mergeCell ref="V58:W58"/>
    <mergeCell ref="O58:P58"/>
    <mergeCell ref="A59:E59"/>
    <mergeCell ref="G59:H59"/>
    <mergeCell ref="AD55:AE55"/>
    <mergeCell ref="AF55:AG55"/>
    <mergeCell ref="AH55:AI55"/>
    <mergeCell ref="A56:AI56"/>
    <mergeCell ref="Q57:R57"/>
    <mergeCell ref="S57:T57"/>
    <mergeCell ref="AB57:AC57"/>
    <mergeCell ref="AD57:AE57"/>
    <mergeCell ref="AF57:AG57"/>
    <mergeCell ref="AH57:AI57"/>
    <mergeCell ref="X57:Y57"/>
    <mergeCell ref="Z57:AA57"/>
    <mergeCell ref="A55:E55"/>
    <mergeCell ref="G55:H55"/>
    <mergeCell ref="I55:J55"/>
    <mergeCell ref="K55:L55"/>
    <mergeCell ref="M55:N55"/>
    <mergeCell ref="O55:P55"/>
    <mergeCell ref="Q55:R55"/>
    <mergeCell ref="S55:T55"/>
    <mergeCell ref="V55:W55"/>
    <mergeCell ref="X55:Y55"/>
    <mergeCell ref="Z55:AA55"/>
    <mergeCell ref="K57:L57"/>
    <mergeCell ref="AD53:AE53"/>
    <mergeCell ref="AF53:AG53"/>
    <mergeCell ref="AH53:AI53"/>
    <mergeCell ref="Q54:R54"/>
    <mergeCell ref="S54:T54"/>
    <mergeCell ref="AB54:AC54"/>
    <mergeCell ref="AD54:AE54"/>
    <mergeCell ref="AF54:AG54"/>
    <mergeCell ref="AH54:AI54"/>
    <mergeCell ref="Z53:AA53"/>
    <mergeCell ref="X54:Y54"/>
    <mergeCell ref="Z54:AA54"/>
    <mergeCell ref="V54:W54"/>
    <mergeCell ref="AB53:AC53"/>
    <mergeCell ref="AB51:AC51"/>
    <mergeCell ref="AD51:AE51"/>
    <mergeCell ref="AF51:AG51"/>
    <mergeCell ref="AH51:AI51"/>
    <mergeCell ref="Q52:R52"/>
    <mergeCell ref="S52:T52"/>
    <mergeCell ref="AB52:AC52"/>
    <mergeCell ref="AD52:AE52"/>
    <mergeCell ref="AF52:AG52"/>
    <mergeCell ref="AH52:AI52"/>
    <mergeCell ref="X51:Y51"/>
    <mergeCell ref="Z51:AA51"/>
    <mergeCell ref="Q51:R51"/>
    <mergeCell ref="S51:T51"/>
    <mergeCell ref="X52:Y52"/>
    <mergeCell ref="Z52:AA52"/>
    <mergeCell ref="AB48:AC48"/>
    <mergeCell ref="AD48:AE48"/>
    <mergeCell ref="AF48:AG48"/>
    <mergeCell ref="AH48:AI48"/>
    <mergeCell ref="Q49:R49"/>
    <mergeCell ref="S49:T49"/>
    <mergeCell ref="AB49:AC49"/>
    <mergeCell ref="AD49:AE49"/>
    <mergeCell ref="AF49:AG49"/>
    <mergeCell ref="AH49:AI49"/>
    <mergeCell ref="X48:Y48"/>
    <mergeCell ref="Z48:AA48"/>
    <mergeCell ref="Q48:R48"/>
    <mergeCell ref="S48:T48"/>
    <mergeCell ref="X49:Y49"/>
    <mergeCell ref="Z49:AA49"/>
    <mergeCell ref="V49:W49"/>
    <mergeCell ref="AB46:AC46"/>
    <mergeCell ref="AD46:AE46"/>
    <mergeCell ref="AF46:AG46"/>
    <mergeCell ref="AH46:AI46"/>
    <mergeCell ref="Q47:R47"/>
    <mergeCell ref="S47:T47"/>
    <mergeCell ref="AB47:AC47"/>
    <mergeCell ref="AD47:AE47"/>
    <mergeCell ref="AF47:AG47"/>
    <mergeCell ref="AH47:AI47"/>
    <mergeCell ref="X46:Y46"/>
    <mergeCell ref="Z46:AA46"/>
    <mergeCell ref="X47:Y47"/>
    <mergeCell ref="Z47:AA47"/>
    <mergeCell ref="AB43:AC43"/>
    <mergeCell ref="AD43:AE43"/>
    <mergeCell ref="AF43:AG43"/>
    <mergeCell ref="AH43:AI43"/>
    <mergeCell ref="A44:AI44"/>
    <mergeCell ref="A45:E45"/>
    <mergeCell ref="G45:H45"/>
    <mergeCell ref="I45:J45"/>
    <mergeCell ref="K45:L45"/>
    <mergeCell ref="M45:N45"/>
    <mergeCell ref="O45:P45"/>
    <mergeCell ref="Q45:R45"/>
    <mergeCell ref="S45:T45"/>
    <mergeCell ref="V45:W45"/>
    <mergeCell ref="X45:Y45"/>
    <mergeCell ref="Z45:AA45"/>
    <mergeCell ref="AB45:AC45"/>
    <mergeCell ref="AD45:AE45"/>
    <mergeCell ref="AF45:AG45"/>
    <mergeCell ref="AH45:AI45"/>
    <mergeCell ref="A43:E43"/>
    <mergeCell ref="G43:H43"/>
    <mergeCell ref="I43:J43"/>
    <mergeCell ref="K43:L43"/>
    <mergeCell ref="M43:N43"/>
    <mergeCell ref="O43:P43"/>
    <mergeCell ref="Q43:R43"/>
    <mergeCell ref="S43:T43"/>
    <mergeCell ref="V43:W43"/>
    <mergeCell ref="X41:Y41"/>
    <mergeCell ref="Z41:AA41"/>
    <mergeCell ref="O41:P41"/>
    <mergeCell ref="Q41:R41"/>
    <mergeCell ref="S41:T41"/>
    <mergeCell ref="V41:W41"/>
    <mergeCell ref="X43:Y43"/>
    <mergeCell ref="Z43:AA43"/>
    <mergeCell ref="AB41:AC41"/>
    <mergeCell ref="AD41:AE41"/>
    <mergeCell ref="AF41:AG41"/>
    <mergeCell ref="AH41:AI41"/>
    <mergeCell ref="A42:E42"/>
    <mergeCell ref="G42:H42"/>
    <mergeCell ref="I42:J42"/>
    <mergeCell ref="K42:L42"/>
    <mergeCell ref="M42:N42"/>
    <mergeCell ref="O42:P42"/>
    <mergeCell ref="Q42:R42"/>
    <mergeCell ref="S42:T42"/>
    <mergeCell ref="V42:W42"/>
    <mergeCell ref="X42:Y42"/>
    <mergeCell ref="Z42:AA42"/>
    <mergeCell ref="AB42:AC42"/>
    <mergeCell ref="AD42:AE42"/>
    <mergeCell ref="AF42:AG42"/>
    <mergeCell ref="AH42:AI42"/>
    <mergeCell ref="A41:E41"/>
    <mergeCell ref="G41:H41"/>
    <mergeCell ref="I41:J41"/>
    <mergeCell ref="K41:L41"/>
    <mergeCell ref="M41:N41"/>
    <mergeCell ref="AB40:AC40"/>
    <mergeCell ref="AD40:AE40"/>
    <mergeCell ref="AF40:AG40"/>
    <mergeCell ref="AH40:AI40"/>
    <mergeCell ref="V40:W40"/>
    <mergeCell ref="M39:N39"/>
    <mergeCell ref="O39:P39"/>
    <mergeCell ref="Q39:R39"/>
    <mergeCell ref="S39:T39"/>
    <mergeCell ref="V39:W39"/>
    <mergeCell ref="A40:E40"/>
    <mergeCell ref="G40:H40"/>
    <mergeCell ref="I40:J40"/>
    <mergeCell ref="K40:L40"/>
    <mergeCell ref="M40:N40"/>
    <mergeCell ref="O40:P40"/>
    <mergeCell ref="Q40:R40"/>
    <mergeCell ref="S40:T40"/>
    <mergeCell ref="Z40:AA40"/>
    <mergeCell ref="X40:Y40"/>
    <mergeCell ref="A50:AI50"/>
    <mergeCell ref="A51:E51"/>
    <mergeCell ref="AB37:AC37"/>
    <mergeCell ref="AD37:AE37"/>
    <mergeCell ref="AF37:AG37"/>
    <mergeCell ref="AH37:AI37"/>
    <mergeCell ref="X39:Y39"/>
    <mergeCell ref="Z39:AA39"/>
    <mergeCell ref="AB39:AC39"/>
    <mergeCell ref="AD39:AE39"/>
    <mergeCell ref="AF39:AG39"/>
    <mergeCell ref="AH39:AI39"/>
    <mergeCell ref="A38:AI38"/>
    <mergeCell ref="A39:E39"/>
    <mergeCell ref="G39:H39"/>
    <mergeCell ref="I39:J39"/>
    <mergeCell ref="A36:E37"/>
    <mergeCell ref="F36:T36"/>
    <mergeCell ref="U36:AI36"/>
    <mergeCell ref="G37:H37"/>
    <mergeCell ref="I37:J37"/>
    <mergeCell ref="K37:L37"/>
    <mergeCell ref="M37:N37"/>
    <mergeCell ref="O37:P37"/>
    <mergeCell ref="Z63:AA63"/>
    <mergeCell ref="Q63:R63"/>
    <mergeCell ref="V63:W63"/>
    <mergeCell ref="X37:Y37"/>
    <mergeCell ref="Z37:AA37"/>
    <mergeCell ref="R26:S26"/>
    <mergeCell ref="T26:U26"/>
    <mergeCell ref="V26:W26"/>
    <mergeCell ref="I29:O29"/>
    <mergeCell ref="P29:Q29"/>
    <mergeCell ref="R29:S29"/>
    <mergeCell ref="T29:U29"/>
    <mergeCell ref="V29:W29"/>
    <mergeCell ref="X29:Y29"/>
    <mergeCell ref="A35:AL35"/>
    <mergeCell ref="Q37:R37"/>
    <mergeCell ref="S37:T37"/>
    <mergeCell ref="Z29:AA29"/>
    <mergeCell ref="AB29:AD29"/>
    <mergeCell ref="Z30:AA30"/>
    <mergeCell ref="Z31:AA31"/>
    <mergeCell ref="Z32:AA32"/>
    <mergeCell ref="F34:AL34"/>
    <mergeCell ref="AG33:AI33"/>
    <mergeCell ref="X27:Y27"/>
    <mergeCell ref="P28:Q28"/>
    <mergeCell ref="X22:Y22"/>
    <mergeCell ref="P19:Q19"/>
    <mergeCell ref="R19:S19"/>
    <mergeCell ref="T19:U19"/>
    <mergeCell ref="V19:W19"/>
    <mergeCell ref="P22:Q22"/>
    <mergeCell ref="R22:S22"/>
    <mergeCell ref="T22:U22"/>
    <mergeCell ref="V22:W22"/>
    <mergeCell ref="X28:Y28"/>
    <mergeCell ref="P27:Q27"/>
    <mergeCell ref="R27:S27"/>
    <mergeCell ref="T27:U27"/>
    <mergeCell ref="V27:W27"/>
    <mergeCell ref="X18:Y18"/>
    <mergeCell ref="P18:Q18"/>
    <mergeCell ref="R18:S18"/>
    <mergeCell ref="A63:E63"/>
    <mergeCell ref="G63:H63"/>
    <mergeCell ref="A69:AC69"/>
    <mergeCell ref="I63:J63"/>
    <mergeCell ref="K63:L63"/>
    <mergeCell ref="M63:N63"/>
    <mergeCell ref="AB55:AC55"/>
    <mergeCell ref="AB58:AC58"/>
    <mergeCell ref="AB60:AC60"/>
    <mergeCell ref="Q64:R64"/>
    <mergeCell ref="S64:T64"/>
    <mergeCell ref="AB64:AC64"/>
    <mergeCell ref="M66:N66"/>
    <mergeCell ref="Q65:R65"/>
    <mergeCell ref="G51:H51"/>
    <mergeCell ref="I51:J51"/>
    <mergeCell ref="K51:L51"/>
    <mergeCell ref="M51:N51"/>
    <mergeCell ref="O51:P51"/>
    <mergeCell ref="V51:W51"/>
    <mergeCell ref="O66:P66"/>
    <mergeCell ref="I1:AC1"/>
    <mergeCell ref="A2:G33"/>
    <mergeCell ref="P4:Q4"/>
    <mergeCell ref="R4:S4"/>
    <mergeCell ref="T4:U4"/>
    <mergeCell ref="V4:W4"/>
    <mergeCell ref="X4:Y4"/>
    <mergeCell ref="X6:Y6"/>
    <mergeCell ref="X7:Y7"/>
    <mergeCell ref="P8:Q8"/>
    <mergeCell ref="I22:M22"/>
    <mergeCell ref="R14:S14"/>
    <mergeCell ref="T14:U14"/>
    <mergeCell ref="V14:W14"/>
    <mergeCell ref="X15:Y15"/>
    <mergeCell ref="P16:Q16"/>
    <mergeCell ref="R16:S16"/>
    <mergeCell ref="T16:U16"/>
    <mergeCell ref="A1:G1"/>
    <mergeCell ref="P7:Q7"/>
    <mergeCell ref="R7:S7"/>
    <mergeCell ref="T7:U7"/>
    <mergeCell ref="V7:W7"/>
    <mergeCell ref="P6:Q6"/>
    <mergeCell ref="V57:W57"/>
    <mergeCell ref="G57:H57"/>
    <mergeCell ref="I57:J57"/>
    <mergeCell ref="O53:P53"/>
    <mergeCell ref="X53:Y53"/>
    <mergeCell ref="S65:T65"/>
    <mergeCell ref="M57:N57"/>
    <mergeCell ref="O57:P57"/>
    <mergeCell ref="X58:Y58"/>
    <mergeCell ref="I53:J53"/>
    <mergeCell ref="K53:L53"/>
    <mergeCell ref="A46:E46"/>
    <mergeCell ref="G46:H46"/>
    <mergeCell ref="I46:J46"/>
    <mergeCell ref="K46:L46"/>
    <mergeCell ref="M46:N46"/>
    <mergeCell ref="O46:P46"/>
    <mergeCell ref="V46:W46"/>
    <mergeCell ref="Q46:R46"/>
    <mergeCell ref="S46:T46"/>
    <mergeCell ref="O47:P47"/>
    <mergeCell ref="O48:P48"/>
    <mergeCell ref="O49:P49"/>
    <mergeCell ref="A49:E49"/>
    <mergeCell ref="G49:H49"/>
    <mergeCell ref="I49:J49"/>
    <mergeCell ref="K49:L49"/>
    <mergeCell ref="M47:N47"/>
    <mergeCell ref="V47:W47"/>
    <mergeCell ref="A48:E48"/>
    <mergeCell ref="G48:H48"/>
    <mergeCell ref="I48:J48"/>
    <mergeCell ref="K48:L48"/>
    <mergeCell ref="M48:N48"/>
    <mergeCell ref="V48:W48"/>
    <mergeCell ref="A47:E47"/>
    <mergeCell ref="G47:H47"/>
    <mergeCell ref="I47:J47"/>
    <mergeCell ref="K47:L47"/>
    <mergeCell ref="M49:N49"/>
    <mergeCell ref="R6:S6"/>
    <mergeCell ref="T6:U6"/>
    <mergeCell ref="V6:W6"/>
    <mergeCell ref="P10:Q10"/>
    <mergeCell ref="R10:S10"/>
    <mergeCell ref="T10:U10"/>
    <mergeCell ref="V10:W10"/>
    <mergeCell ref="P11:Q11"/>
    <mergeCell ref="R11:S11"/>
    <mergeCell ref="T11:U11"/>
    <mergeCell ref="V11:W11"/>
    <mergeCell ref="P15:Q15"/>
    <mergeCell ref="R15:S15"/>
    <mergeCell ref="V37:W37"/>
    <mergeCell ref="K39:L39"/>
    <mergeCell ref="H1:H32"/>
    <mergeCell ref="A54:E54"/>
    <mergeCell ref="G54:H54"/>
    <mergeCell ref="I54:J54"/>
    <mergeCell ref="K54:L54"/>
    <mergeCell ref="O54:P54"/>
    <mergeCell ref="O52:P52"/>
    <mergeCell ref="M53:N53"/>
    <mergeCell ref="V53:W53"/>
    <mergeCell ref="M54:N54"/>
    <mergeCell ref="Q53:R53"/>
    <mergeCell ref="S53:T53"/>
    <mergeCell ref="A52:E52"/>
    <mergeCell ref="G52:H52"/>
    <mergeCell ref="I52:J52"/>
    <mergeCell ref="K52:L52"/>
    <mergeCell ref="M52:N52"/>
    <mergeCell ref="V52:W52"/>
    <mergeCell ref="A53:E53"/>
    <mergeCell ref="G53:H53"/>
    <mergeCell ref="A57:E57"/>
    <mergeCell ref="K64:L64"/>
    <mergeCell ref="M64:N64"/>
    <mergeCell ref="V64:W64"/>
    <mergeCell ref="O64:P64"/>
    <mergeCell ref="X64:Y64"/>
    <mergeCell ref="Z64:AA64"/>
    <mergeCell ref="O65:P65"/>
    <mergeCell ref="X65:Y65"/>
    <mergeCell ref="Z65:AA65"/>
    <mergeCell ref="Z58:AA58"/>
    <mergeCell ref="O59:P59"/>
    <mergeCell ref="X59:Y59"/>
    <mergeCell ref="Z59:AA59"/>
    <mergeCell ref="O60:P60"/>
    <mergeCell ref="X60:Y60"/>
    <mergeCell ref="Z60:AA60"/>
    <mergeCell ref="V60:W60"/>
    <mergeCell ref="Q58:R58"/>
    <mergeCell ref="S58:T58"/>
    <mergeCell ref="V59:W59"/>
    <mergeCell ref="Q60:R60"/>
    <mergeCell ref="S60:T60"/>
    <mergeCell ref="O63:P63"/>
    <mergeCell ref="AJ36:AL66"/>
    <mergeCell ref="A61:E61"/>
    <mergeCell ref="G61:H61"/>
    <mergeCell ref="I61:J61"/>
    <mergeCell ref="K61:L61"/>
    <mergeCell ref="M61:N61"/>
    <mergeCell ref="O61:P61"/>
    <mergeCell ref="Q61:R61"/>
    <mergeCell ref="S61:T61"/>
    <mergeCell ref="V61:W61"/>
    <mergeCell ref="X61:Y61"/>
    <mergeCell ref="Z61:AA61"/>
    <mergeCell ref="AB61:AC61"/>
    <mergeCell ref="AD61:AE61"/>
    <mergeCell ref="AF61:AG61"/>
    <mergeCell ref="AH61:AI61"/>
    <mergeCell ref="A62:AI62"/>
    <mergeCell ref="A66:E66"/>
    <mergeCell ref="I59:J59"/>
    <mergeCell ref="K59:L59"/>
    <mergeCell ref="M59:N59"/>
    <mergeCell ref="A64:E64"/>
    <mergeCell ref="G64:H64"/>
    <mergeCell ref="I64:J64"/>
    <mergeCell ref="X67:Y67"/>
    <mergeCell ref="Z67:AA67"/>
    <mergeCell ref="AB67:AC67"/>
    <mergeCell ref="AD67:AE67"/>
    <mergeCell ref="AF67:AG67"/>
    <mergeCell ref="AH67:AI67"/>
    <mergeCell ref="A71:O71"/>
    <mergeCell ref="P71:R71"/>
    <mergeCell ref="S71:AC71"/>
    <mergeCell ref="A67:F67"/>
    <mergeCell ref="G67:H67"/>
    <mergeCell ref="I67:J67"/>
    <mergeCell ref="K67:L67"/>
    <mergeCell ref="M67:N67"/>
    <mergeCell ref="O67:P67"/>
    <mergeCell ref="Q67:R67"/>
    <mergeCell ref="S67:T67"/>
    <mergeCell ref="V67:W67"/>
    <mergeCell ref="A70:AC70"/>
    <mergeCell ref="A72:O74"/>
    <mergeCell ref="P72:AC74"/>
    <mergeCell ref="A75:O75"/>
    <mergeCell ref="P75:R75"/>
    <mergeCell ref="S75:AC75"/>
    <mergeCell ref="A76:O79"/>
    <mergeCell ref="P76:AC79"/>
    <mergeCell ref="A80:O80"/>
    <mergeCell ref="P80:R80"/>
    <mergeCell ref="S80:AC80"/>
    <mergeCell ref="A81:O84"/>
    <mergeCell ref="P81:AC84"/>
    <mergeCell ref="A85:O85"/>
    <mergeCell ref="P85:R85"/>
    <mergeCell ref="S85:AC85"/>
    <mergeCell ref="A86:O89"/>
    <mergeCell ref="A90:O90"/>
    <mergeCell ref="P90:R90"/>
    <mergeCell ref="S90:AC90"/>
    <mergeCell ref="P86:AC87"/>
    <mergeCell ref="A103:O105"/>
    <mergeCell ref="P103:AC105"/>
    <mergeCell ref="A91:O94"/>
    <mergeCell ref="P91:AC91"/>
    <mergeCell ref="A95:O95"/>
    <mergeCell ref="P95:R95"/>
    <mergeCell ref="S95:AC95"/>
    <mergeCell ref="A96:O101"/>
    <mergeCell ref="A102:O102"/>
    <mergeCell ref="P102:R102"/>
    <mergeCell ref="S102:AC102"/>
    <mergeCell ref="P96:AC97"/>
  </mergeCells>
  <conditionalFormatting sqref="G43:AI43">
    <cfRule type="cellIs" dxfId="5" priority="5" operator="lessThan">
      <formula>0</formula>
    </cfRule>
  </conditionalFormatting>
  <conditionalFormatting sqref="G49:AI49">
    <cfRule type="cellIs" dxfId="4" priority="4" operator="lessThan">
      <formula>0</formula>
    </cfRule>
  </conditionalFormatting>
  <conditionalFormatting sqref="G55:AI55">
    <cfRule type="cellIs" dxfId="3" priority="3" operator="lessThan">
      <formula>0</formula>
    </cfRule>
  </conditionalFormatting>
  <conditionalFormatting sqref="G61:AI61">
    <cfRule type="cellIs" dxfId="2" priority="2" operator="lessThan">
      <formula>0</formula>
    </cfRule>
  </conditionalFormatting>
  <conditionalFormatting sqref="G66:AI66">
    <cfRule type="cellIs" dxfId="1" priority="1" operator="lessThan">
      <formula>0</formula>
    </cfRule>
  </conditionalFormatting>
  <hyperlinks>
    <hyperlink ref="S71" r:id="rId1" xr:uid="{A58647E7-5FE0-4C4A-9B67-28A4C5A866CF}"/>
    <hyperlink ref="S75" r:id="rId2" xr:uid="{75F1963D-6FE2-411A-B153-A651D04026D6}"/>
    <hyperlink ref="S80" r:id="rId3" xr:uid="{12FA6F95-3BF6-4E73-B5FD-4256716B8CC2}"/>
    <hyperlink ref="S85" r:id="rId4" xr:uid="{7C9C81DF-DAE9-4D13-B453-225FFEC50ED3}"/>
    <hyperlink ref="S90" r:id="rId5" xr:uid="{6CBEC1C2-F9C6-40DE-BF32-6055B7147393}"/>
    <hyperlink ref="S95" r:id="rId6" xr:uid="{BBA9F8F1-A107-40E8-96ED-E85F37223E23}"/>
    <hyperlink ref="S102" r:id="rId7" xr:uid="{79933BD1-92FF-4EC3-87CD-A1340D699EDF}"/>
    <hyperlink ref="P107" r:id="rId8" xr:uid="{850A2C71-EC05-4F19-89A5-A8EB03FD01C9}"/>
    <hyperlink ref="S110" r:id="rId9" xr:uid="{BFC9377E-DBD9-40CF-9F17-7B762C5507D9}"/>
    <hyperlink ref="S114" r:id="rId10" xr:uid="{934F794C-1C13-456C-81BD-5E06220D689F}"/>
    <hyperlink ref="S95:AC95" r:id="rId11" display="https://www.fhwa.dot.gov/bipartisan-infrastructure-law/protect_fact_sheet.cfm" xr:uid="{6C9174B8-A33D-4E27-9F9C-4669FC3C5497}"/>
    <hyperlink ref="S85:AC85" r:id="rId12" display="https://www.fhwa.dot.gov/bipartisan-infrastructure-law/crp_fact_sheet.cfm" xr:uid="{DB288E51-34D4-4B55-B47D-20ED32D2BAF0}"/>
  </hyperlinks>
  <pageMargins left="0.5" right="0.25" top="0.5" bottom="0.25" header="0.25" footer="0"/>
  <pageSetup paperSize="5" orientation="landscape" r:id="rId13"/>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AE188"/>
  <sheetViews>
    <sheetView topLeftCell="F44" zoomScaleNormal="100" zoomScaleSheetLayoutView="85" workbookViewId="0">
      <selection activeCell="AD44" sqref="AD1:AD1048576"/>
    </sheetView>
  </sheetViews>
  <sheetFormatPr defaultColWidth="10.6328125" defaultRowHeight="15" x14ac:dyDescent="0.25"/>
  <cols>
    <col min="1" max="4" width="6.453125" style="115" customWidth="1"/>
    <col min="5" max="16" width="5.6328125" style="115" customWidth="1"/>
    <col min="17" max="17" width="6" style="115" customWidth="1"/>
    <col min="18" max="19" width="6.453125" style="115" customWidth="1"/>
    <col min="20" max="23" width="6" style="115" customWidth="1"/>
    <col min="24" max="24" width="13.36328125" style="115" bestFit="1" customWidth="1"/>
    <col min="25" max="25" width="14.453125" style="115" bestFit="1" customWidth="1"/>
    <col min="26" max="26" width="14.36328125" style="115" bestFit="1" customWidth="1"/>
    <col min="27" max="28" width="13.36328125" style="115" bestFit="1" customWidth="1"/>
    <col min="29" max="29" width="10.6328125" style="115"/>
    <col min="30" max="30" width="10.6328125" style="15"/>
    <col min="31" max="16384" width="10.6328125" style="115"/>
  </cols>
  <sheetData>
    <row r="1" spans="1:23" ht="14.25" customHeight="1" x14ac:dyDescent="0.25">
      <c r="A1" s="822" t="s">
        <v>243</v>
      </c>
      <c r="B1" s="822"/>
      <c r="C1" s="822"/>
      <c r="D1" s="822"/>
      <c r="E1" s="822"/>
      <c r="F1" s="822"/>
      <c r="G1" s="822"/>
      <c r="H1" s="822"/>
      <c r="I1" s="822"/>
      <c r="J1" s="822"/>
      <c r="K1" s="822"/>
      <c r="L1" s="822"/>
      <c r="M1" s="822"/>
      <c r="N1" s="822"/>
      <c r="O1" s="822"/>
      <c r="P1" s="822"/>
      <c r="Q1" s="822"/>
      <c r="R1" s="822"/>
      <c r="S1" s="822"/>
      <c r="T1" s="822"/>
      <c r="U1" s="822"/>
      <c r="V1" s="822"/>
      <c r="W1" s="822"/>
    </row>
    <row r="2" spans="1:23" ht="14.25" customHeight="1" x14ac:dyDescent="0.25">
      <c r="A2" s="605" t="s">
        <v>244</v>
      </c>
      <c r="B2" s="605"/>
      <c r="C2" s="605"/>
      <c r="D2" s="605"/>
      <c r="E2" s="605"/>
      <c r="F2" s="605"/>
      <c r="G2" s="605"/>
      <c r="H2" s="605"/>
      <c r="I2" s="605"/>
      <c r="J2" s="605"/>
      <c r="K2" s="605"/>
      <c r="L2" s="605"/>
      <c r="M2" s="605"/>
      <c r="N2" s="605"/>
      <c r="O2" s="605"/>
      <c r="P2" s="605"/>
      <c r="Q2" s="605"/>
      <c r="R2" s="605"/>
      <c r="S2" s="605"/>
      <c r="T2" s="605"/>
      <c r="U2" s="605"/>
      <c r="V2" s="605"/>
      <c r="W2" s="605"/>
    </row>
    <row r="3" spans="1:23" ht="14.25" customHeight="1" x14ac:dyDescent="0.25">
      <c r="A3" s="605"/>
      <c r="B3" s="605"/>
      <c r="C3" s="605"/>
      <c r="D3" s="605"/>
      <c r="E3" s="605"/>
      <c r="F3" s="605"/>
      <c r="G3" s="605"/>
      <c r="H3" s="605"/>
      <c r="I3" s="605"/>
      <c r="J3" s="605"/>
      <c r="K3" s="605"/>
      <c r="L3" s="605"/>
      <c r="M3" s="605"/>
      <c r="N3" s="605"/>
      <c r="O3" s="605"/>
      <c r="P3" s="605"/>
      <c r="Q3" s="605"/>
      <c r="R3" s="605"/>
      <c r="S3" s="605"/>
      <c r="T3" s="605"/>
      <c r="U3" s="605"/>
      <c r="V3" s="605"/>
      <c r="W3" s="605"/>
    </row>
    <row r="4" spans="1:23" ht="14.25" customHeight="1" x14ac:dyDescent="0.25">
      <c r="A4" s="605"/>
      <c r="B4" s="605"/>
      <c r="C4" s="605"/>
      <c r="D4" s="605"/>
      <c r="E4" s="605"/>
      <c r="F4" s="605"/>
      <c r="G4" s="605"/>
      <c r="H4" s="605"/>
      <c r="I4" s="605"/>
      <c r="J4" s="605"/>
      <c r="K4" s="605"/>
      <c r="L4" s="605"/>
      <c r="M4" s="605"/>
      <c r="N4" s="605"/>
      <c r="O4" s="605"/>
      <c r="P4" s="605"/>
      <c r="Q4" s="605"/>
      <c r="R4" s="605"/>
      <c r="S4" s="605"/>
      <c r="T4" s="605"/>
      <c r="U4" s="605"/>
      <c r="V4" s="605"/>
      <c r="W4" s="605"/>
    </row>
    <row r="5" spans="1:23" ht="14.25" customHeight="1" x14ac:dyDescent="0.25">
      <c r="A5" s="605"/>
      <c r="B5" s="605"/>
      <c r="C5" s="605"/>
      <c r="D5" s="605"/>
      <c r="E5" s="605"/>
      <c r="F5" s="605"/>
      <c r="G5" s="605"/>
      <c r="H5" s="605"/>
      <c r="I5" s="605"/>
      <c r="J5" s="605"/>
      <c r="K5" s="605"/>
      <c r="L5" s="605"/>
      <c r="M5" s="605"/>
      <c r="N5" s="605"/>
      <c r="O5" s="605"/>
      <c r="P5" s="605"/>
      <c r="Q5" s="605"/>
      <c r="R5" s="605"/>
      <c r="S5" s="605"/>
      <c r="T5" s="605"/>
      <c r="U5" s="605"/>
      <c r="V5" s="605"/>
      <c r="W5" s="605"/>
    </row>
    <row r="6" spans="1:23" ht="14.25" customHeight="1" x14ac:dyDescent="0.25">
      <c r="A6" s="605"/>
      <c r="B6" s="605"/>
      <c r="C6" s="605"/>
      <c r="D6" s="605"/>
      <c r="E6" s="605"/>
      <c r="F6" s="605"/>
      <c r="G6" s="605"/>
      <c r="H6" s="605"/>
      <c r="I6" s="605"/>
      <c r="J6" s="605"/>
      <c r="K6" s="605"/>
      <c r="L6" s="605"/>
      <c r="M6" s="605"/>
      <c r="N6" s="605"/>
      <c r="O6" s="605"/>
      <c r="P6" s="605"/>
      <c r="Q6" s="605"/>
      <c r="R6" s="605"/>
      <c r="S6" s="605"/>
      <c r="T6" s="605"/>
      <c r="U6" s="605"/>
      <c r="V6" s="605"/>
      <c r="W6" s="605"/>
    </row>
    <row r="7" spans="1:23" ht="14.25" customHeight="1" x14ac:dyDescent="0.25">
      <c r="A7" s="623"/>
      <c r="B7" s="623"/>
      <c r="C7" s="623"/>
      <c r="D7" s="623"/>
      <c r="E7" s="623"/>
      <c r="F7" s="623"/>
      <c r="G7" s="623"/>
      <c r="H7" s="623"/>
      <c r="I7" s="623"/>
      <c r="J7" s="623"/>
      <c r="K7" s="623"/>
      <c r="L7" s="623"/>
      <c r="M7" s="623"/>
      <c r="N7" s="623"/>
      <c r="O7" s="623"/>
      <c r="P7" s="623"/>
      <c r="Q7" s="623"/>
      <c r="R7" s="623"/>
      <c r="S7" s="623"/>
      <c r="T7" s="623"/>
      <c r="U7" s="623"/>
      <c r="V7" s="623"/>
      <c r="W7" s="623"/>
    </row>
    <row r="8" spans="1:23" ht="14.25" customHeight="1" x14ac:dyDescent="0.25">
      <c r="A8" s="623"/>
      <c r="B8" s="623"/>
      <c r="C8" s="623"/>
      <c r="D8" s="623"/>
      <c r="E8" s="623"/>
      <c r="F8" s="623"/>
      <c r="G8" s="623"/>
      <c r="H8" s="623"/>
      <c r="I8" s="623"/>
      <c r="J8" s="623"/>
      <c r="K8" s="623"/>
      <c r="L8" s="623"/>
      <c r="M8" s="623"/>
      <c r="N8" s="623"/>
      <c r="O8" s="623"/>
      <c r="P8" s="623"/>
      <c r="Q8" s="623"/>
      <c r="R8" s="623"/>
      <c r="S8" s="623"/>
      <c r="T8" s="623"/>
      <c r="U8" s="623"/>
      <c r="V8" s="623"/>
      <c r="W8" s="623"/>
    </row>
    <row r="9" spans="1:23" ht="14.25" customHeight="1" x14ac:dyDescent="0.25">
      <c r="A9" s="623"/>
      <c r="B9" s="623"/>
      <c r="C9" s="623"/>
      <c r="D9" s="623"/>
      <c r="E9" s="623"/>
      <c r="F9" s="623"/>
      <c r="G9" s="623"/>
      <c r="H9" s="623"/>
      <c r="I9" s="623"/>
      <c r="J9" s="623"/>
      <c r="K9" s="623"/>
      <c r="L9" s="623"/>
      <c r="M9" s="623"/>
      <c r="N9" s="623"/>
      <c r="O9" s="623"/>
      <c r="P9" s="623"/>
      <c r="Q9" s="623"/>
      <c r="R9" s="623"/>
      <c r="S9" s="623"/>
      <c r="T9" s="623"/>
      <c r="U9" s="623"/>
      <c r="V9" s="623"/>
      <c r="W9" s="623"/>
    </row>
    <row r="10" spans="1:23" ht="14.25" customHeight="1" x14ac:dyDescent="0.25">
      <c r="A10" s="623"/>
      <c r="B10" s="623"/>
      <c r="C10" s="623"/>
      <c r="D10" s="623"/>
      <c r="E10" s="623"/>
      <c r="F10" s="623"/>
      <c r="G10" s="623"/>
      <c r="H10" s="623"/>
      <c r="I10" s="623"/>
      <c r="J10" s="623"/>
      <c r="K10" s="623"/>
      <c r="L10" s="623"/>
      <c r="M10" s="623"/>
      <c r="N10" s="623"/>
      <c r="O10" s="623"/>
      <c r="P10" s="623"/>
      <c r="Q10" s="623"/>
      <c r="R10" s="623"/>
      <c r="S10" s="623"/>
      <c r="T10" s="623"/>
      <c r="U10" s="623"/>
      <c r="V10" s="623"/>
      <c r="W10" s="623"/>
    </row>
    <row r="11" spans="1:23" ht="14.25" customHeight="1" x14ac:dyDescent="0.25">
      <c r="A11" s="623"/>
      <c r="B11" s="623"/>
      <c r="C11" s="623"/>
      <c r="D11" s="623"/>
      <c r="E11" s="623"/>
      <c r="F11" s="623"/>
      <c r="G11" s="623"/>
      <c r="H11" s="623"/>
      <c r="I11" s="623"/>
      <c r="J11" s="623"/>
      <c r="K11" s="623"/>
      <c r="L11" s="623"/>
      <c r="M11" s="623"/>
      <c r="N11" s="623"/>
      <c r="O11" s="623"/>
      <c r="P11" s="623"/>
      <c r="Q11" s="623"/>
      <c r="R11" s="623"/>
      <c r="S11" s="623"/>
      <c r="T11" s="623"/>
      <c r="U11" s="623"/>
      <c r="V11" s="623"/>
      <c r="W11" s="623"/>
    </row>
    <row r="12" spans="1:23" ht="14.25" customHeight="1" x14ac:dyDescent="0.25">
      <c r="A12" s="623"/>
      <c r="B12" s="623"/>
      <c r="C12" s="623"/>
      <c r="D12" s="623"/>
      <c r="E12" s="623"/>
      <c r="F12" s="623"/>
      <c r="G12" s="623"/>
      <c r="H12" s="623"/>
      <c r="I12" s="623"/>
      <c r="J12" s="623"/>
      <c r="K12" s="623"/>
      <c r="L12" s="623"/>
      <c r="M12" s="623"/>
      <c r="N12" s="623"/>
      <c r="O12" s="623"/>
      <c r="P12" s="623"/>
      <c r="Q12" s="623"/>
      <c r="R12" s="623"/>
      <c r="S12" s="623"/>
      <c r="T12" s="623"/>
      <c r="U12" s="623"/>
      <c r="V12" s="623"/>
      <c r="W12" s="623"/>
    </row>
    <row r="13" spans="1:23" ht="14.25" customHeight="1" x14ac:dyDescent="0.25">
      <c r="A13" s="623"/>
      <c r="B13" s="623"/>
      <c r="C13" s="623"/>
      <c r="D13" s="623"/>
      <c r="E13" s="623"/>
      <c r="F13" s="623"/>
      <c r="G13" s="623"/>
      <c r="H13" s="623"/>
      <c r="I13" s="623"/>
      <c r="J13" s="623"/>
      <c r="K13" s="623"/>
      <c r="L13" s="623"/>
      <c r="M13" s="623"/>
      <c r="N13" s="623"/>
      <c r="O13" s="623"/>
      <c r="P13" s="623"/>
      <c r="Q13" s="623"/>
      <c r="R13" s="623"/>
      <c r="S13" s="623"/>
      <c r="T13" s="623"/>
      <c r="U13" s="623"/>
      <c r="V13" s="623"/>
      <c r="W13" s="623"/>
    </row>
    <row r="14" spans="1:23" ht="14.25" customHeight="1" x14ac:dyDescent="0.25">
      <c r="A14" s="623"/>
      <c r="B14" s="623"/>
      <c r="C14" s="623"/>
      <c r="D14" s="623"/>
      <c r="E14" s="623"/>
      <c r="F14" s="623"/>
      <c r="G14" s="623"/>
      <c r="H14" s="623"/>
      <c r="I14" s="623"/>
      <c r="J14" s="623"/>
      <c r="K14" s="623"/>
      <c r="L14" s="623"/>
      <c r="M14" s="623"/>
      <c r="N14" s="623"/>
      <c r="O14" s="623"/>
      <c r="P14" s="623"/>
      <c r="Q14" s="623"/>
      <c r="R14" s="623"/>
      <c r="S14" s="623"/>
      <c r="T14" s="623"/>
      <c r="U14" s="623"/>
      <c r="V14" s="623"/>
      <c r="W14" s="623"/>
    </row>
    <row r="15" spans="1:23" ht="14.25" customHeight="1" x14ac:dyDescent="0.25">
      <c r="A15" s="623"/>
      <c r="B15" s="623"/>
      <c r="C15" s="623"/>
      <c r="D15" s="623"/>
      <c r="E15" s="623"/>
      <c r="F15" s="623"/>
      <c r="G15" s="623"/>
      <c r="H15" s="623"/>
      <c r="I15" s="623"/>
      <c r="J15" s="623"/>
      <c r="K15" s="623"/>
      <c r="L15" s="623"/>
      <c r="M15" s="623"/>
      <c r="N15" s="623"/>
      <c r="O15" s="623"/>
      <c r="P15" s="623"/>
      <c r="Q15" s="623"/>
      <c r="R15" s="623"/>
      <c r="S15" s="623"/>
      <c r="T15" s="623"/>
      <c r="U15" s="623"/>
      <c r="V15" s="623"/>
      <c r="W15" s="623"/>
    </row>
    <row r="16" spans="1:23" ht="14.25" customHeight="1" x14ac:dyDescent="0.25">
      <c r="A16" s="623"/>
      <c r="B16" s="623"/>
      <c r="C16" s="623"/>
      <c r="D16" s="623"/>
      <c r="E16" s="623"/>
      <c r="F16" s="623"/>
      <c r="G16" s="623"/>
      <c r="H16" s="623"/>
      <c r="I16" s="623"/>
      <c r="J16" s="623"/>
      <c r="K16" s="623"/>
      <c r="L16" s="623"/>
      <c r="M16" s="623"/>
      <c r="N16" s="623"/>
      <c r="O16" s="623"/>
      <c r="P16" s="623"/>
      <c r="Q16" s="623"/>
      <c r="R16" s="623"/>
      <c r="S16" s="623"/>
      <c r="T16" s="623"/>
      <c r="U16" s="623"/>
      <c r="V16" s="623"/>
      <c r="W16" s="623"/>
    </row>
    <row r="17" spans="1:23" ht="14.25" customHeight="1" x14ac:dyDescent="0.25">
      <c r="A17" s="623"/>
      <c r="B17" s="623"/>
      <c r="C17" s="623"/>
      <c r="D17" s="623"/>
      <c r="E17" s="623"/>
      <c r="F17" s="623"/>
      <c r="G17" s="623"/>
      <c r="H17" s="623"/>
      <c r="I17" s="623"/>
      <c r="J17" s="623"/>
      <c r="K17" s="623"/>
      <c r="L17" s="623"/>
      <c r="M17" s="623"/>
      <c r="N17" s="623"/>
      <c r="O17" s="623"/>
      <c r="P17" s="623"/>
      <c r="Q17" s="623"/>
      <c r="R17" s="623"/>
      <c r="S17" s="623"/>
      <c r="T17" s="623"/>
      <c r="U17" s="623"/>
      <c r="V17" s="623"/>
      <c r="W17" s="623"/>
    </row>
    <row r="18" spans="1:23" ht="14.25" customHeight="1" x14ac:dyDescent="0.25">
      <c r="A18" s="623"/>
      <c r="B18" s="623"/>
      <c r="C18" s="623"/>
      <c r="D18" s="623"/>
      <c r="E18" s="623"/>
      <c r="F18" s="623"/>
      <c r="G18" s="623"/>
      <c r="H18" s="623"/>
      <c r="I18" s="623"/>
      <c r="J18" s="623"/>
      <c r="K18" s="623"/>
      <c r="L18" s="623"/>
      <c r="M18" s="623"/>
      <c r="N18" s="623"/>
      <c r="O18" s="623"/>
      <c r="P18" s="623"/>
      <c r="Q18" s="623"/>
      <c r="R18" s="623"/>
      <c r="S18" s="623"/>
      <c r="T18" s="623"/>
      <c r="U18" s="623"/>
      <c r="V18" s="623"/>
      <c r="W18" s="623"/>
    </row>
    <row r="19" spans="1:23" ht="14.25" customHeight="1" x14ac:dyDescent="0.25">
      <c r="A19" s="623"/>
      <c r="B19" s="623"/>
      <c r="C19" s="623"/>
      <c r="D19" s="623"/>
      <c r="E19" s="623"/>
      <c r="F19" s="623"/>
      <c r="G19" s="623"/>
      <c r="H19" s="623"/>
      <c r="I19" s="623"/>
      <c r="J19" s="623"/>
      <c r="K19" s="623"/>
      <c r="L19" s="623"/>
      <c r="M19" s="623"/>
      <c r="N19" s="623"/>
      <c r="O19" s="623"/>
      <c r="P19" s="623"/>
      <c r="Q19" s="623"/>
      <c r="R19" s="623"/>
      <c r="S19" s="623"/>
      <c r="T19" s="623"/>
      <c r="U19" s="623"/>
      <c r="V19" s="623"/>
      <c r="W19" s="623"/>
    </row>
    <row r="20" spans="1:23" ht="14.25" customHeight="1" x14ac:dyDescent="0.25">
      <c r="A20" s="623"/>
      <c r="B20" s="623"/>
      <c r="C20" s="623"/>
      <c r="D20" s="623"/>
      <c r="E20" s="623"/>
      <c r="F20" s="623"/>
      <c r="G20" s="623"/>
      <c r="H20" s="623"/>
      <c r="I20" s="623"/>
      <c r="J20" s="623"/>
      <c r="K20" s="623"/>
      <c r="L20" s="623"/>
      <c r="M20" s="623"/>
      <c r="N20" s="623"/>
      <c r="O20" s="623"/>
      <c r="P20" s="623"/>
      <c r="Q20" s="623"/>
      <c r="R20" s="623"/>
      <c r="S20" s="623"/>
      <c r="T20" s="623"/>
      <c r="U20" s="623"/>
      <c r="V20" s="623"/>
      <c r="W20" s="623"/>
    </row>
    <row r="21" spans="1:23" ht="14.25" customHeight="1" x14ac:dyDescent="0.25">
      <c r="A21" s="623"/>
      <c r="B21" s="623"/>
      <c r="C21" s="623"/>
      <c r="D21" s="623"/>
      <c r="E21" s="623"/>
      <c r="F21" s="623"/>
      <c r="G21" s="623"/>
      <c r="H21" s="623"/>
      <c r="I21" s="623"/>
      <c r="J21" s="623"/>
      <c r="K21" s="623"/>
      <c r="L21" s="623"/>
      <c r="M21" s="623"/>
      <c r="N21" s="623"/>
      <c r="O21" s="623"/>
      <c r="P21" s="623"/>
      <c r="Q21" s="623"/>
      <c r="R21" s="623"/>
      <c r="S21" s="623"/>
      <c r="T21" s="623"/>
      <c r="U21" s="623"/>
      <c r="V21" s="623"/>
      <c r="W21" s="623"/>
    </row>
    <row r="22" spans="1:23" ht="14.25" customHeight="1" x14ac:dyDescent="0.25">
      <c r="A22" s="623"/>
      <c r="B22" s="623"/>
      <c r="C22" s="623"/>
      <c r="D22" s="623"/>
      <c r="E22" s="623"/>
      <c r="F22" s="623"/>
      <c r="G22" s="623"/>
      <c r="H22" s="623"/>
      <c r="I22" s="623"/>
      <c r="J22" s="623"/>
      <c r="K22" s="623"/>
      <c r="L22" s="623"/>
      <c r="M22" s="623"/>
      <c r="N22" s="623"/>
      <c r="O22" s="623"/>
      <c r="P22" s="623"/>
      <c r="Q22" s="623"/>
      <c r="R22" s="623"/>
      <c r="S22" s="623"/>
      <c r="T22" s="623"/>
      <c r="U22" s="623"/>
      <c r="V22" s="623"/>
      <c r="W22" s="623"/>
    </row>
    <row r="23" spans="1:23" ht="14.25" customHeight="1" x14ac:dyDescent="0.25">
      <c r="A23" s="623"/>
      <c r="B23" s="623"/>
      <c r="C23" s="623"/>
      <c r="D23" s="623"/>
      <c r="E23" s="623"/>
      <c r="F23" s="623"/>
      <c r="G23" s="623"/>
      <c r="H23" s="623"/>
      <c r="I23" s="623"/>
      <c r="J23" s="623"/>
      <c r="K23" s="623"/>
      <c r="L23" s="623"/>
      <c r="M23" s="623"/>
      <c r="N23" s="623"/>
      <c r="O23" s="623"/>
      <c r="P23" s="623"/>
      <c r="Q23" s="623"/>
      <c r="R23" s="623"/>
      <c r="S23" s="623"/>
      <c r="T23" s="623"/>
      <c r="U23" s="623"/>
      <c r="V23" s="623"/>
      <c r="W23" s="623"/>
    </row>
    <row r="24" spans="1:23" ht="14.25" customHeight="1" x14ac:dyDescent="0.25">
      <c r="A24" s="623"/>
      <c r="B24" s="623"/>
      <c r="C24" s="623"/>
      <c r="D24" s="623"/>
      <c r="E24" s="623"/>
      <c r="F24" s="623"/>
      <c r="G24" s="623"/>
      <c r="H24" s="623"/>
      <c r="I24" s="623"/>
      <c r="J24" s="623"/>
      <c r="K24" s="623"/>
      <c r="L24" s="623"/>
      <c r="M24" s="623"/>
      <c r="N24" s="623"/>
      <c r="O24" s="623"/>
      <c r="P24" s="623"/>
      <c r="Q24" s="623"/>
      <c r="R24" s="623"/>
      <c r="S24" s="623"/>
      <c r="T24" s="623"/>
      <c r="U24" s="623"/>
      <c r="V24" s="623"/>
      <c r="W24" s="623"/>
    </row>
    <row r="25" spans="1:23" ht="14.25" customHeight="1" x14ac:dyDescent="0.25">
      <c r="A25" s="623"/>
      <c r="B25" s="623"/>
      <c r="C25" s="623"/>
      <c r="D25" s="623"/>
      <c r="E25" s="623"/>
      <c r="F25" s="623"/>
      <c r="G25" s="623"/>
      <c r="H25" s="623"/>
      <c r="I25" s="623"/>
      <c r="J25" s="623"/>
      <c r="K25" s="623"/>
      <c r="L25" s="623"/>
      <c r="M25" s="623"/>
      <c r="N25" s="623"/>
      <c r="O25" s="623"/>
      <c r="P25" s="623"/>
      <c r="Q25" s="623"/>
      <c r="R25" s="623"/>
      <c r="S25" s="623"/>
      <c r="T25" s="623"/>
      <c r="U25" s="623"/>
      <c r="V25" s="623"/>
      <c r="W25" s="623"/>
    </row>
    <row r="26" spans="1:23" ht="14.25" customHeight="1" x14ac:dyDescent="0.25">
      <c r="A26" s="623"/>
      <c r="B26" s="623"/>
      <c r="C26" s="623"/>
      <c r="D26" s="623"/>
      <c r="E26" s="623"/>
      <c r="F26" s="623"/>
      <c r="G26" s="623"/>
      <c r="H26" s="623"/>
      <c r="I26" s="623"/>
      <c r="J26" s="623"/>
      <c r="K26" s="623"/>
      <c r="L26" s="623"/>
      <c r="M26" s="623"/>
      <c r="N26" s="623"/>
      <c r="O26" s="623"/>
      <c r="P26" s="623"/>
      <c r="Q26" s="623"/>
      <c r="R26" s="623"/>
      <c r="S26" s="623"/>
      <c r="T26" s="623"/>
      <c r="U26" s="623"/>
      <c r="V26" s="623"/>
      <c r="W26" s="623"/>
    </row>
    <row r="27" spans="1:23" ht="14.25" customHeight="1" x14ac:dyDescent="0.25">
      <c r="A27" s="623"/>
      <c r="B27" s="623"/>
      <c r="C27" s="623"/>
      <c r="D27" s="623"/>
      <c r="E27" s="623"/>
      <c r="F27" s="623"/>
      <c r="G27" s="623"/>
      <c r="H27" s="623"/>
      <c r="I27" s="623"/>
      <c r="J27" s="623"/>
      <c r="K27" s="623"/>
      <c r="L27" s="623"/>
      <c r="M27" s="623"/>
      <c r="N27" s="623"/>
      <c r="O27" s="623"/>
      <c r="P27" s="623"/>
      <c r="Q27" s="623"/>
      <c r="R27" s="623"/>
      <c r="S27" s="623"/>
      <c r="T27" s="623"/>
      <c r="U27" s="623"/>
      <c r="V27" s="623"/>
      <c r="W27" s="623"/>
    </row>
    <row r="28" spans="1:23" ht="14.25" customHeight="1" x14ac:dyDescent="0.25">
      <c r="A28" s="623"/>
      <c r="B28" s="623"/>
      <c r="C28" s="623"/>
      <c r="D28" s="623"/>
      <c r="E28" s="623"/>
      <c r="F28" s="623"/>
      <c r="G28" s="623"/>
      <c r="H28" s="623"/>
      <c r="I28" s="623"/>
      <c r="J28" s="623"/>
      <c r="K28" s="623"/>
      <c r="L28" s="623"/>
      <c r="M28" s="623"/>
      <c r="N28" s="623"/>
      <c r="O28" s="623"/>
      <c r="P28" s="623"/>
      <c r="Q28" s="623"/>
      <c r="R28" s="623"/>
      <c r="S28" s="623"/>
      <c r="T28" s="623"/>
      <c r="U28" s="623"/>
      <c r="V28" s="623"/>
      <c r="W28" s="623"/>
    </row>
    <row r="29" spans="1:23" ht="14.25" customHeight="1" x14ac:dyDescent="0.25">
      <c r="A29" s="623"/>
      <c r="B29" s="623"/>
      <c r="C29" s="623"/>
      <c r="D29" s="623"/>
      <c r="E29" s="623"/>
      <c r="F29" s="623"/>
      <c r="G29" s="623"/>
      <c r="H29" s="623"/>
      <c r="I29" s="623"/>
      <c r="J29" s="623"/>
      <c r="K29" s="623"/>
      <c r="L29" s="623"/>
      <c r="M29" s="623"/>
      <c r="N29" s="623"/>
      <c r="O29" s="623"/>
      <c r="P29" s="623"/>
      <c r="Q29" s="623"/>
      <c r="R29" s="623"/>
      <c r="S29" s="623"/>
      <c r="T29" s="623"/>
      <c r="U29" s="623"/>
      <c r="V29" s="623"/>
      <c r="W29" s="623"/>
    </row>
    <row r="30" spans="1:23" ht="14.25" customHeight="1" x14ac:dyDescent="0.25">
      <c r="A30" s="623"/>
      <c r="B30" s="623"/>
      <c r="C30" s="623"/>
      <c r="D30" s="623"/>
      <c r="E30" s="623"/>
      <c r="F30" s="623"/>
      <c r="G30" s="623"/>
      <c r="H30" s="623"/>
      <c r="I30" s="623"/>
      <c r="J30" s="623"/>
      <c r="K30" s="623"/>
      <c r="L30" s="623"/>
      <c r="M30" s="623"/>
      <c r="N30" s="623"/>
      <c r="O30" s="623"/>
      <c r="P30" s="623"/>
      <c r="Q30" s="623"/>
      <c r="R30" s="623"/>
      <c r="S30" s="623"/>
      <c r="T30" s="623"/>
      <c r="U30" s="623"/>
      <c r="V30" s="623"/>
      <c r="W30" s="623"/>
    </row>
    <row r="31" spans="1:23" ht="14.25" customHeight="1" x14ac:dyDescent="0.25">
      <c r="A31" s="623"/>
      <c r="B31" s="623"/>
      <c r="C31" s="623"/>
      <c r="D31" s="623"/>
      <c r="E31" s="623"/>
      <c r="F31" s="623"/>
      <c r="G31" s="623"/>
      <c r="H31" s="623"/>
      <c r="I31" s="623"/>
      <c r="J31" s="623"/>
      <c r="K31" s="623"/>
      <c r="L31" s="623"/>
      <c r="M31" s="623"/>
      <c r="N31" s="623"/>
      <c r="O31" s="623"/>
      <c r="P31" s="623"/>
      <c r="Q31" s="623"/>
      <c r="R31" s="623"/>
      <c r="S31" s="623"/>
      <c r="T31" s="623"/>
      <c r="U31" s="623"/>
      <c r="V31" s="623"/>
      <c r="W31" s="623"/>
    </row>
    <row r="32" spans="1:23" ht="14.25" customHeight="1" x14ac:dyDescent="0.25">
      <c r="A32" s="623"/>
      <c r="B32" s="623"/>
      <c r="C32" s="623"/>
      <c r="D32" s="623"/>
      <c r="E32" s="623"/>
      <c r="F32" s="623"/>
      <c r="G32" s="623"/>
      <c r="H32" s="623"/>
      <c r="I32" s="623"/>
      <c r="J32" s="623"/>
      <c r="K32" s="623"/>
      <c r="L32" s="623"/>
      <c r="M32" s="623"/>
      <c r="N32" s="623"/>
      <c r="O32" s="623"/>
      <c r="P32" s="623"/>
      <c r="Q32" s="623"/>
      <c r="R32" s="623"/>
      <c r="S32" s="623"/>
      <c r="T32" s="623"/>
      <c r="U32" s="623"/>
      <c r="V32" s="623"/>
      <c r="W32" s="623"/>
    </row>
    <row r="33" spans="1:23" ht="14.25" customHeight="1" x14ac:dyDescent="0.25">
      <c r="A33" s="623"/>
      <c r="B33" s="623"/>
      <c r="C33" s="623"/>
      <c r="D33" s="623"/>
      <c r="E33" s="623"/>
      <c r="F33" s="623"/>
      <c r="G33" s="623"/>
      <c r="H33" s="623"/>
      <c r="I33" s="623"/>
      <c r="J33" s="623"/>
      <c r="K33" s="623"/>
      <c r="L33" s="623"/>
      <c r="M33" s="623"/>
      <c r="N33" s="623"/>
      <c r="O33" s="623"/>
      <c r="P33" s="623"/>
      <c r="Q33" s="623"/>
      <c r="R33" s="623"/>
      <c r="S33" s="623"/>
      <c r="T33" s="623"/>
      <c r="U33" s="623"/>
      <c r="V33" s="623"/>
      <c r="W33" s="623"/>
    </row>
    <row r="34" spans="1:23" ht="14.25" customHeight="1" x14ac:dyDescent="0.25">
      <c r="A34" s="623"/>
      <c r="B34" s="623"/>
      <c r="C34" s="623"/>
      <c r="D34" s="623"/>
      <c r="E34" s="623"/>
      <c r="F34" s="623"/>
      <c r="G34" s="623"/>
      <c r="H34" s="623"/>
      <c r="I34" s="623"/>
      <c r="J34" s="623"/>
      <c r="K34" s="623"/>
      <c r="L34" s="623"/>
      <c r="M34" s="623"/>
      <c r="N34" s="623"/>
      <c r="O34" s="623"/>
      <c r="P34" s="623"/>
      <c r="Q34" s="623"/>
      <c r="R34" s="623"/>
      <c r="S34" s="623"/>
      <c r="T34" s="623"/>
      <c r="U34" s="623"/>
      <c r="V34" s="623"/>
      <c r="W34" s="623"/>
    </row>
    <row r="35" spans="1:23" ht="14.25" customHeight="1" x14ac:dyDescent="0.25">
      <c r="A35" s="623"/>
      <c r="B35" s="623"/>
      <c r="C35" s="623"/>
      <c r="D35" s="623"/>
      <c r="E35" s="623"/>
      <c r="F35" s="623"/>
      <c r="G35" s="623"/>
      <c r="H35" s="623"/>
      <c r="I35" s="623"/>
      <c r="J35" s="623"/>
      <c r="K35" s="623"/>
      <c r="L35" s="623"/>
      <c r="M35" s="623"/>
      <c r="N35" s="623"/>
      <c r="O35" s="623"/>
      <c r="P35" s="623"/>
      <c r="Q35" s="623"/>
      <c r="R35" s="623"/>
      <c r="S35" s="623"/>
      <c r="T35" s="623"/>
      <c r="U35" s="623"/>
      <c r="V35" s="623"/>
      <c r="W35" s="623"/>
    </row>
    <row r="36" spans="1:23" ht="14.25" customHeight="1" x14ac:dyDescent="0.25">
      <c r="A36" s="623"/>
      <c r="B36" s="623"/>
      <c r="C36" s="623"/>
      <c r="D36" s="623"/>
      <c r="E36" s="623"/>
      <c r="F36" s="623"/>
      <c r="G36" s="623"/>
      <c r="H36" s="623"/>
      <c r="I36" s="623"/>
      <c r="J36" s="623"/>
      <c r="K36" s="623"/>
      <c r="L36" s="623"/>
      <c r="M36" s="623"/>
      <c r="N36" s="623"/>
      <c r="O36" s="623"/>
      <c r="P36" s="623"/>
      <c r="Q36" s="623"/>
      <c r="R36" s="623"/>
      <c r="S36" s="623"/>
      <c r="T36" s="623"/>
      <c r="U36" s="623"/>
      <c r="V36" s="623"/>
      <c r="W36" s="623"/>
    </row>
    <row r="37" spans="1:23" ht="14.25" customHeight="1" x14ac:dyDescent="0.25">
      <c r="A37" s="623"/>
      <c r="B37" s="623"/>
      <c r="C37" s="623"/>
      <c r="D37" s="623"/>
      <c r="E37" s="623"/>
      <c r="F37" s="623"/>
      <c r="G37" s="623"/>
      <c r="H37" s="623"/>
      <c r="I37" s="623"/>
      <c r="J37" s="623"/>
      <c r="K37" s="623"/>
      <c r="L37" s="623"/>
      <c r="M37" s="623"/>
      <c r="N37" s="623"/>
      <c r="O37" s="623"/>
      <c r="P37" s="623"/>
      <c r="Q37" s="623"/>
      <c r="R37" s="623"/>
      <c r="S37" s="623"/>
      <c r="T37" s="623"/>
      <c r="U37" s="623"/>
      <c r="V37" s="623"/>
      <c r="W37" s="623"/>
    </row>
    <row r="38" spans="1:23" ht="14.25" customHeight="1" x14ac:dyDescent="0.25">
      <c r="A38" s="623"/>
      <c r="B38" s="623"/>
      <c r="C38" s="623"/>
      <c r="D38" s="623"/>
      <c r="E38" s="623"/>
      <c r="F38" s="623"/>
      <c r="G38" s="623"/>
      <c r="H38" s="623"/>
      <c r="I38" s="623"/>
      <c r="J38" s="623"/>
      <c r="K38" s="623"/>
      <c r="L38" s="623"/>
      <c r="M38" s="623"/>
      <c r="N38" s="623"/>
      <c r="O38" s="623"/>
      <c r="P38" s="623"/>
      <c r="Q38" s="623"/>
      <c r="R38" s="623"/>
      <c r="S38" s="623"/>
      <c r="T38" s="623"/>
      <c r="U38" s="623"/>
      <c r="V38" s="623"/>
      <c r="W38" s="623"/>
    </row>
    <row r="39" spans="1:23" ht="14.25" customHeight="1" x14ac:dyDescent="0.25">
      <c r="A39" s="623"/>
      <c r="B39" s="623"/>
      <c r="C39" s="623"/>
      <c r="D39" s="623"/>
      <c r="E39" s="623"/>
      <c r="F39" s="623"/>
      <c r="G39" s="623"/>
      <c r="H39" s="623"/>
      <c r="I39" s="623"/>
      <c r="J39" s="623"/>
      <c r="K39" s="623"/>
      <c r="L39" s="623"/>
      <c r="M39" s="623"/>
      <c r="N39" s="623"/>
      <c r="O39" s="623"/>
      <c r="P39" s="623"/>
      <c r="Q39" s="623"/>
      <c r="R39" s="623"/>
      <c r="S39" s="623"/>
      <c r="T39" s="623"/>
      <c r="U39" s="623"/>
      <c r="V39" s="623"/>
      <c r="W39" s="623"/>
    </row>
    <row r="40" spans="1:23" ht="14.25" customHeight="1" x14ac:dyDescent="0.25">
      <c r="A40" s="722"/>
      <c r="B40" s="722"/>
      <c r="C40" s="722"/>
      <c r="D40" s="722"/>
      <c r="E40" s="722"/>
      <c r="F40" s="722"/>
      <c r="G40" s="722"/>
      <c r="H40" s="722"/>
      <c r="I40" s="722"/>
      <c r="J40" s="722"/>
      <c r="K40" s="722"/>
      <c r="L40" s="722"/>
      <c r="M40" s="722"/>
      <c r="N40" s="722"/>
      <c r="O40" s="722"/>
      <c r="P40" s="722"/>
      <c r="Q40" s="722"/>
      <c r="R40" s="722"/>
      <c r="S40" s="722"/>
      <c r="T40" s="722"/>
      <c r="U40" s="722"/>
      <c r="V40" s="722"/>
      <c r="W40" s="722"/>
    </row>
    <row r="41" spans="1:23" ht="14.25" customHeight="1" x14ac:dyDescent="0.25">
      <c r="A41" s="719" t="s">
        <v>245</v>
      </c>
      <c r="B41" s="719"/>
      <c r="C41" s="719"/>
      <c r="D41" s="719"/>
      <c r="E41" s="719"/>
      <c r="F41" s="719"/>
      <c r="G41" s="719"/>
      <c r="H41" s="719"/>
      <c r="I41" s="719"/>
      <c r="J41" s="719"/>
      <c r="K41" s="719"/>
      <c r="L41" s="719"/>
      <c r="M41" s="719"/>
      <c r="N41" s="719"/>
      <c r="O41" s="719"/>
      <c r="P41" s="719"/>
      <c r="Q41" s="719"/>
      <c r="R41" s="719"/>
      <c r="S41" s="719"/>
      <c r="T41" s="719"/>
      <c r="U41" s="719"/>
      <c r="V41" s="719"/>
      <c r="W41" s="719"/>
    </row>
    <row r="42" spans="1:23" ht="14.25" customHeight="1" x14ac:dyDescent="0.25">
      <c r="A42" s="760" t="s">
        <v>246</v>
      </c>
      <c r="B42" s="760"/>
      <c r="C42" s="760"/>
      <c r="D42" s="760"/>
      <c r="E42" s="760"/>
      <c r="F42" s="760"/>
      <c r="G42" s="760"/>
      <c r="H42" s="760"/>
      <c r="I42" s="760"/>
      <c r="J42" s="760"/>
      <c r="K42" s="760"/>
      <c r="L42" s="760"/>
      <c r="M42" s="760"/>
      <c r="N42" s="760"/>
      <c r="O42" s="760"/>
      <c r="P42" s="760"/>
      <c r="Q42" s="760"/>
      <c r="R42" s="760"/>
      <c r="S42" s="760"/>
      <c r="T42" s="760"/>
      <c r="U42" s="760"/>
      <c r="V42" s="760"/>
      <c r="W42" s="760"/>
    </row>
    <row r="43" spans="1:23" ht="14.25" customHeight="1" x14ac:dyDescent="0.25">
      <c r="A43" s="760"/>
      <c r="B43" s="760"/>
      <c r="C43" s="760"/>
      <c r="D43" s="760"/>
      <c r="E43" s="760"/>
      <c r="F43" s="760"/>
      <c r="G43" s="760"/>
      <c r="H43" s="760"/>
      <c r="I43" s="760"/>
      <c r="J43" s="760"/>
      <c r="K43" s="760"/>
      <c r="L43" s="760"/>
      <c r="M43" s="760"/>
      <c r="N43" s="760"/>
      <c r="O43" s="760"/>
      <c r="P43" s="760"/>
      <c r="Q43" s="760"/>
      <c r="R43" s="760"/>
      <c r="S43" s="760"/>
      <c r="T43" s="760"/>
      <c r="U43" s="760"/>
      <c r="V43" s="760"/>
      <c r="W43" s="760"/>
    </row>
    <row r="44" spans="1:23" ht="14.25" customHeight="1" x14ac:dyDescent="0.25">
      <c r="A44" s="760"/>
      <c r="B44" s="760"/>
      <c r="C44" s="760"/>
      <c r="D44" s="760"/>
      <c r="E44" s="760"/>
      <c r="F44" s="760"/>
      <c r="G44" s="760"/>
      <c r="H44" s="760"/>
      <c r="I44" s="760"/>
      <c r="J44" s="760"/>
      <c r="K44" s="760"/>
      <c r="L44" s="760"/>
      <c r="M44" s="760"/>
      <c r="N44" s="760"/>
      <c r="O44" s="760"/>
      <c r="P44" s="760"/>
      <c r="Q44" s="760"/>
      <c r="R44" s="760"/>
      <c r="S44" s="760"/>
      <c r="T44" s="760"/>
      <c r="U44" s="760"/>
      <c r="V44" s="760"/>
      <c r="W44" s="760"/>
    </row>
    <row r="45" spans="1:23" ht="14.25" customHeight="1" x14ac:dyDescent="0.25">
      <c r="A45" s="760"/>
      <c r="B45" s="760"/>
      <c r="C45" s="760"/>
      <c r="D45" s="760"/>
      <c r="E45" s="760"/>
      <c r="F45" s="760"/>
      <c r="G45" s="760"/>
      <c r="H45" s="760"/>
      <c r="I45" s="760"/>
      <c r="J45" s="760"/>
      <c r="K45" s="760"/>
      <c r="L45" s="760"/>
      <c r="M45" s="760"/>
      <c r="N45" s="760"/>
      <c r="O45" s="760"/>
      <c r="P45" s="760"/>
      <c r="Q45" s="760"/>
      <c r="R45" s="760"/>
      <c r="S45" s="760"/>
      <c r="T45" s="760"/>
      <c r="U45" s="760"/>
      <c r="V45" s="760"/>
      <c r="W45" s="760"/>
    </row>
    <row r="46" spans="1:23" ht="14.25" customHeight="1" x14ac:dyDescent="0.25">
      <c r="A46" s="760"/>
      <c r="B46" s="760"/>
      <c r="C46" s="760"/>
      <c r="D46" s="760"/>
      <c r="E46" s="760"/>
      <c r="F46" s="760"/>
      <c r="G46" s="760"/>
      <c r="H46" s="760"/>
      <c r="I46" s="760"/>
      <c r="J46" s="760"/>
      <c r="K46" s="760"/>
      <c r="L46" s="760"/>
      <c r="M46" s="760"/>
      <c r="N46" s="760"/>
      <c r="O46" s="760"/>
      <c r="P46" s="760"/>
      <c r="Q46" s="760"/>
      <c r="R46" s="760"/>
      <c r="S46" s="760"/>
      <c r="T46" s="760"/>
      <c r="U46" s="760"/>
      <c r="V46" s="760"/>
      <c r="W46" s="760"/>
    </row>
    <row r="47" spans="1:23" ht="14.25" customHeight="1" x14ac:dyDescent="0.25">
      <c r="A47" s="760"/>
      <c r="B47" s="760"/>
      <c r="C47" s="760"/>
      <c r="D47" s="760"/>
      <c r="E47" s="760"/>
      <c r="F47" s="760"/>
      <c r="G47" s="760"/>
      <c r="H47" s="760"/>
      <c r="I47" s="760"/>
      <c r="J47" s="760"/>
      <c r="K47" s="760"/>
      <c r="L47" s="760"/>
      <c r="M47" s="760"/>
      <c r="N47" s="760"/>
      <c r="O47" s="760"/>
      <c r="P47" s="760"/>
      <c r="Q47" s="760"/>
      <c r="R47" s="760"/>
      <c r="S47" s="760"/>
      <c r="T47" s="760"/>
      <c r="U47" s="760"/>
      <c r="V47" s="760"/>
      <c r="W47" s="760"/>
    </row>
    <row r="48" spans="1:23" ht="14.25" customHeight="1" x14ac:dyDescent="0.25">
      <c r="A48" s="760"/>
      <c r="B48" s="760"/>
      <c r="C48" s="760"/>
      <c r="D48" s="760"/>
      <c r="E48" s="760"/>
      <c r="F48" s="760"/>
      <c r="G48" s="760"/>
      <c r="H48" s="760"/>
      <c r="I48" s="760"/>
      <c r="J48" s="760"/>
      <c r="K48" s="760"/>
      <c r="L48" s="760"/>
      <c r="M48" s="760"/>
      <c r="N48" s="760"/>
      <c r="O48" s="760"/>
      <c r="P48" s="760"/>
      <c r="Q48" s="760"/>
      <c r="R48" s="760"/>
      <c r="S48" s="760"/>
      <c r="T48" s="760"/>
      <c r="U48" s="760"/>
      <c r="V48" s="760"/>
      <c r="W48" s="760"/>
    </row>
    <row r="49" spans="1:30" s="8" customFormat="1" ht="15.75" customHeight="1" x14ac:dyDescent="0.35">
      <c r="A49" s="1009" t="s">
        <v>247</v>
      </c>
      <c r="B49" s="1006"/>
      <c r="C49" s="1006"/>
      <c r="D49" s="1006" t="s">
        <v>248</v>
      </c>
      <c r="E49" s="1006"/>
      <c r="F49" s="1006"/>
      <c r="G49" s="1006" t="s">
        <v>249</v>
      </c>
      <c r="H49" s="1006"/>
      <c r="I49" s="1006"/>
      <c r="J49" s="1006"/>
      <c r="K49" s="1006"/>
      <c r="L49" s="1006"/>
      <c r="M49" s="1006"/>
      <c r="N49" s="1006"/>
      <c r="O49" s="1006"/>
      <c r="P49" s="1006"/>
      <c r="Q49" s="1006"/>
      <c r="R49" s="1007" t="s">
        <v>250</v>
      </c>
      <c r="S49" s="1007"/>
      <c r="T49" s="1006" t="s">
        <v>251</v>
      </c>
      <c r="U49" s="1006"/>
      <c r="V49" s="1006"/>
      <c r="W49" s="1008"/>
      <c r="Y49" s="115"/>
      <c r="Z49" s="115"/>
      <c r="AA49" s="115"/>
      <c r="AB49" s="115"/>
      <c r="AC49" s="115"/>
      <c r="AD49" s="15"/>
    </row>
    <row r="50" spans="1:30" s="8" customFormat="1" ht="15.75" customHeight="1" x14ac:dyDescent="0.35">
      <c r="A50" s="1009"/>
      <c r="B50" s="1006"/>
      <c r="C50" s="1006"/>
      <c r="D50" s="1006"/>
      <c r="E50" s="1006"/>
      <c r="F50" s="1006"/>
      <c r="G50" s="1006"/>
      <c r="H50" s="1006"/>
      <c r="I50" s="1006"/>
      <c r="J50" s="1006"/>
      <c r="K50" s="1006"/>
      <c r="L50" s="1006"/>
      <c r="M50" s="1006"/>
      <c r="N50" s="1006"/>
      <c r="O50" s="1006"/>
      <c r="P50" s="1006"/>
      <c r="Q50" s="1006"/>
      <c r="R50" s="1007"/>
      <c r="S50" s="1007"/>
      <c r="T50" s="1006"/>
      <c r="U50" s="1006"/>
      <c r="V50" s="1006"/>
      <c r="W50" s="1008"/>
      <c r="AD50" s="228"/>
    </row>
    <row r="51" spans="1:30" s="8" customFormat="1" ht="15.75" customHeight="1" thickBot="1" x14ac:dyDescent="0.4">
      <c r="A51" s="1009"/>
      <c r="B51" s="1006"/>
      <c r="C51" s="1006"/>
      <c r="D51" s="1006"/>
      <c r="E51" s="1006"/>
      <c r="F51" s="1006"/>
      <c r="G51" s="1006"/>
      <c r="H51" s="1006"/>
      <c r="I51" s="1006"/>
      <c r="J51" s="1006"/>
      <c r="K51" s="1006"/>
      <c r="L51" s="1006"/>
      <c r="M51" s="1006"/>
      <c r="N51" s="1006"/>
      <c r="O51" s="1006"/>
      <c r="P51" s="1006"/>
      <c r="Q51" s="1006"/>
      <c r="R51" s="1007"/>
      <c r="S51" s="1007"/>
      <c r="T51" s="1006"/>
      <c r="U51" s="1006"/>
      <c r="V51" s="1006"/>
      <c r="W51" s="1008"/>
      <c r="AD51" s="228"/>
    </row>
    <row r="52" spans="1:30" s="8" customFormat="1" ht="15.75" customHeight="1" thickBot="1" x14ac:dyDescent="0.4">
      <c r="A52" s="1010" t="s">
        <v>252</v>
      </c>
      <c r="B52" s="1010"/>
      <c r="C52" s="1010"/>
      <c r="D52" s="1010"/>
      <c r="E52" s="1010"/>
      <c r="F52" s="1010"/>
      <c r="G52" s="1010"/>
      <c r="H52" s="1010"/>
      <c r="I52" s="1010"/>
      <c r="J52" s="1010"/>
      <c r="K52" s="1010"/>
      <c r="L52" s="1010"/>
      <c r="M52" s="1010"/>
      <c r="N52" s="1010"/>
      <c r="O52" s="1010"/>
      <c r="P52" s="1010"/>
      <c r="Q52" s="1010"/>
      <c r="R52" s="1010"/>
      <c r="S52" s="1010"/>
      <c r="T52" s="1010"/>
      <c r="U52" s="1010"/>
      <c r="V52" s="1010"/>
      <c r="W52" s="1010"/>
      <c r="AD52" s="228"/>
    </row>
    <row r="53" spans="1:30" s="8" customFormat="1" ht="14.25" customHeight="1" thickTop="1" x14ac:dyDescent="0.35">
      <c r="A53" s="1011" t="s">
        <v>253</v>
      </c>
      <c r="B53" s="1012"/>
      <c r="C53" s="1012"/>
      <c r="D53" s="1017" t="s">
        <v>254</v>
      </c>
      <c r="E53" s="1017"/>
      <c r="F53" s="1017"/>
      <c r="G53" s="1020" t="s">
        <v>255</v>
      </c>
      <c r="H53" s="1020"/>
      <c r="I53" s="1020"/>
      <c r="J53" s="1020"/>
      <c r="K53" s="1020"/>
      <c r="L53" s="1020"/>
      <c r="M53" s="1020"/>
      <c r="N53" s="1020"/>
      <c r="O53" s="1020"/>
      <c r="P53" s="1020"/>
      <c r="Q53" s="1020"/>
      <c r="R53" s="1003" t="s">
        <v>256</v>
      </c>
      <c r="S53" s="1003"/>
      <c r="T53" s="1004" t="s">
        <v>257</v>
      </c>
      <c r="U53" s="1004"/>
      <c r="V53" s="1004"/>
      <c r="W53" s="1005"/>
      <c r="Y53" s="1040" t="str">
        <f>G53</f>
        <v>Alternative fuel infrastructure</v>
      </c>
      <c r="Z53" s="1041"/>
      <c r="AA53" s="1041"/>
      <c r="AB53" s="1041"/>
      <c r="AC53" s="1042"/>
      <c r="AD53" s="232">
        <v>1</v>
      </c>
    </row>
    <row r="54" spans="1:30" s="8" customFormat="1" ht="14.25" customHeight="1" thickBot="1" x14ac:dyDescent="0.4">
      <c r="A54" s="1013"/>
      <c r="B54" s="1014"/>
      <c r="C54" s="1014"/>
      <c r="D54" s="1018"/>
      <c r="E54" s="1018"/>
      <c r="F54" s="1018"/>
      <c r="G54" s="963" t="s">
        <v>258</v>
      </c>
      <c r="H54" s="964"/>
      <c r="I54" s="964"/>
      <c r="J54" s="964"/>
      <c r="K54" s="964"/>
      <c r="L54" s="964"/>
      <c r="M54" s="964"/>
      <c r="N54" s="964"/>
      <c r="O54" s="964"/>
      <c r="P54" s="964"/>
      <c r="Q54" s="964"/>
      <c r="R54" s="964"/>
      <c r="S54" s="964"/>
      <c r="T54" s="964"/>
      <c r="U54" s="964"/>
      <c r="V54" s="964"/>
      <c r="W54" s="973"/>
      <c r="Y54" s="967" t="str">
        <f>G55</f>
        <v>Vehicle emission reduction (new or modification)</v>
      </c>
      <c r="Z54" s="968"/>
      <c r="AA54" s="968"/>
      <c r="AB54" s="968"/>
      <c r="AC54" s="1000"/>
      <c r="AD54" s="233">
        <v>1</v>
      </c>
    </row>
    <row r="55" spans="1:30" s="8" customFormat="1" ht="14.25" customHeight="1" x14ac:dyDescent="0.35">
      <c r="A55" s="1013"/>
      <c r="B55" s="1014"/>
      <c r="C55" s="1014"/>
      <c r="D55" s="1018"/>
      <c r="E55" s="1018"/>
      <c r="F55" s="1018"/>
      <c r="G55" s="969" t="s">
        <v>259</v>
      </c>
      <c r="H55" s="969"/>
      <c r="I55" s="969"/>
      <c r="J55" s="969"/>
      <c r="K55" s="969"/>
      <c r="L55" s="969"/>
      <c r="M55" s="969"/>
      <c r="N55" s="969"/>
      <c r="O55" s="969"/>
      <c r="P55" s="969"/>
      <c r="Q55" s="969"/>
      <c r="R55" s="970" t="s">
        <v>256</v>
      </c>
      <c r="S55" s="970"/>
      <c r="T55" s="971" t="s">
        <v>257</v>
      </c>
      <c r="U55" s="971"/>
      <c r="V55" s="971"/>
      <c r="W55" s="972"/>
      <c r="Y55" s="967" t="str">
        <f>G57</f>
        <v>Air quality education</v>
      </c>
      <c r="Z55" s="968"/>
      <c r="AA55" s="968"/>
      <c r="AB55" s="968"/>
      <c r="AC55" s="1000"/>
      <c r="AD55" s="233">
        <v>2</v>
      </c>
    </row>
    <row r="56" spans="1:30" s="8" customFormat="1" ht="14.25" customHeight="1" thickBot="1" x14ac:dyDescent="0.4">
      <c r="A56" s="1013"/>
      <c r="B56" s="1014"/>
      <c r="C56" s="1014"/>
      <c r="D56" s="1018"/>
      <c r="E56" s="1018"/>
      <c r="F56" s="1018"/>
      <c r="G56" s="963" t="s">
        <v>260</v>
      </c>
      <c r="H56" s="964"/>
      <c r="I56" s="964"/>
      <c r="J56" s="964"/>
      <c r="K56" s="964"/>
      <c r="L56" s="964"/>
      <c r="M56" s="964"/>
      <c r="N56" s="964"/>
      <c r="O56" s="964"/>
      <c r="P56" s="964"/>
      <c r="Q56" s="964"/>
      <c r="R56" s="964"/>
      <c r="S56" s="964"/>
      <c r="T56" s="964"/>
      <c r="U56" s="964"/>
      <c r="V56" s="964"/>
      <c r="W56" s="973"/>
      <c r="Y56" s="267"/>
      <c r="Z56" s="267"/>
      <c r="AA56" s="267"/>
      <c r="AB56" s="267"/>
      <c r="AC56" s="267"/>
      <c r="AD56" s="230"/>
    </row>
    <row r="57" spans="1:30" s="8" customFormat="1" ht="14.25" customHeight="1" x14ac:dyDescent="0.35">
      <c r="A57" s="1013"/>
      <c r="B57" s="1014"/>
      <c r="C57" s="1014"/>
      <c r="D57" s="1018"/>
      <c r="E57" s="1018"/>
      <c r="F57" s="1018"/>
      <c r="G57" s="969" t="s">
        <v>261</v>
      </c>
      <c r="H57" s="969"/>
      <c r="I57" s="969"/>
      <c r="J57" s="969"/>
      <c r="K57" s="969"/>
      <c r="L57" s="969"/>
      <c r="M57" s="969"/>
      <c r="N57" s="969"/>
      <c r="O57" s="969"/>
      <c r="P57" s="969"/>
      <c r="Q57" s="969"/>
      <c r="R57" s="970" t="s">
        <v>186</v>
      </c>
      <c r="S57" s="970"/>
      <c r="T57" s="971" t="s">
        <v>257</v>
      </c>
      <c r="U57" s="971"/>
      <c r="V57" s="971"/>
      <c r="W57" s="972"/>
      <c r="AD57" s="228"/>
    </row>
    <row r="58" spans="1:30" s="8" customFormat="1" ht="14.25" customHeight="1" thickBot="1" x14ac:dyDescent="0.4">
      <c r="A58" s="1015"/>
      <c r="B58" s="1016"/>
      <c r="C58" s="1016"/>
      <c r="D58" s="1019"/>
      <c r="E58" s="1019"/>
      <c r="F58" s="1019"/>
      <c r="G58" s="996" t="s">
        <v>262</v>
      </c>
      <c r="H58" s="997"/>
      <c r="I58" s="997"/>
      <c r="J58" s="997"/>
      <c r="K58" s="997"/>
      <c r="L58" s="997"/>
      <c r="M58" s="997"/>
      <c r="N58" s="997"/>
      <c r="O58" s="997"/>
      <c r="P58" s="997"/>
      <c r="Q58" s="997"/>
      <c r="R58" s="998"/>
      <c r="S58" s="998"/>
      <c r="T58" s="998"/>
      <c r="U58" s="998"/>
      <c r="V58" s="998"/>
      <c r="W58" s="999"/>
      <c r="AD58" s="228"/>
    </row>
    <row r="59" spans="1:30" s="8" customFormat="1" ht="14.25" customHeight="1" thickTop="1" x14ac:dyDescent="0.35">
      <c r="A59" s="1023" t="s">
        <v>263</v>
      </c>
      <c r="B59" s="1023"/>
      <c r="C59" s="1024"/>
      <c r="D59" s="1029" t="s">
        <v>264</v>
      </c>
      <c r="E59" s="1030"/>
      <c r="F59" s="1031"/>
      <c r="G59" s="969" t="s">
        <v>265</v>
      </c>
      <c r="H59" s="969"/>
      <c r="I59" s="969"/>
      <c r="J59" s="969"/>
      <c r="K59" s="969"/>
      <c r="L59" s="969"/>
      <c r="M59" s="969"/>
      <c r="N59" s="969"/>
      <c r="O59" s="969"/>
      <c r="P59" s="969"/>
      <c r="Q59" s="969"/>
      <c r="R59" s="970" t="s">
        <v>185</v>
      </c>
      <c r="S59" s="970"/>
      <c r="T59" s="971" t="s">
        <v>266</v>
      </c>
      <c r="U59" s="971"/>
      <c r="V59" s="971"/>
      <c r="W59" s="972"/>
      <c r="Y59" s="961" t="str">
        <f>G59</f>
        <v>Transportation projects for ADA compliance w/ universal design</v>
      </c>
      <c r="Z59" s="962"/>
      <c r="AA59" s="962"/>
      <c r="AB59" s="962"/>
      <c r="AC59" s="962"/>
      <c r="AD59" s="229">
        <v>1</v>
      </c>
    </row>
    <row r="60" spans="1:30" s="8" customFormat="1" ht="14.25" customHeight="1" thickBot="1" x14ac:dyDescent="0.4">
      <c r="A60" s="1025"/>
      <c r="B60" s="1025"/>
      <c r="C60" s="1026"/>
      <c r="D60" s="1032"/>
      <c r="E60" s="1033"/>
      <c r="F60" s="1034"/>
      <c r="G60" s="963" t="s">
        <v>267</v>
      </c>
      <c r="H60" s="964"/>
      <c r="I60" s="964"/>
      <c r="J60" s="964"/>
      <c r="K60" s="964"/>
      <c r="L60" s="964"/>
      <c r="M60" s="964"/>
      <c r="N60" s="964"/>
      <c r="O60" s="964"/>
      <c r="P60" s="964"/>
      <c r="Q60" s="964"/>
      <c r="R60" s="965"/>
      <c r="S60" s="965"/>
      <c r="T60" s="965"/>
      <c r="U60" s="965"/>
      <c r="V60" s="965"/>
      <c r="W60" s="966"/>
      <c r="Y60" s="967" t="str">
        <f>G61</f>
        <v>Bicycle/pedestrian signals &amp; other safety modifications</v>
      </c>
      <c r="Z60" s="968"/>
      <c r="AA60" s="968"/>
      <c r="AB60" s="968"/>
      <c r="AC60" s="968"/>
      <c r="AD60" s="230">
        <v>1</v>
      </c>
    </row>
    <row r="61" spans="1:30" s="8" customFormat="1" ht="14.25" customHeight="1" x14ac:dyDescent="0.35">
      <c r="A61" s="1025"/>
      <c r="B61" s="1025"/>
      <c r="C61" s="1026"/>
      <c r="D61" s="1032"/>
      <c r="E61" s="1033"/>
      <c r="F61" s="1034"/>
      <c r="G61" s="969" t="s">
        <v>268</v>
      </c>
      <c r="H61" s="969"/>
      <c r="I61" s="969"/>
      <c r="J61" s="969"/>
      <c r="K61" s="969"/>
      <c r="L61" s="969"/>
      <c r="M61" s="969"/>
      <c r="N61" s="969"/>
      <c r="O61" s="969"/>
      <c r="P61" s="969"/>
      <c r="Q61" s="969"/>
      <c r="R61" s="970" t="s">
        <v>269</v>
      </c>
      <c r="S61" s="970"/>
      <c r="T61" s="971" t="s">
        <v>270</v>
      </c>
      <c r="U61" s="971"/>
      <c r="V61" s="971"/>
      <c r="W61" s="972"/>
      <c r="Y61" s="967" t="str">
        <f>G63</f>
        <v>On-road trails</v>
      </c>
      <c r="Z61" s="968"/>
      <c r="AA61" s="968"/>
      <c r="AB61" s="968"/>
      <c r="AC61" s="968"/>
      <c r="AD61" s="230">
        <v>1</v>
      </c>
    </row>
    <row r="62" spans="1:30" s="8" customFormat="1" ht="14.25" customHeight="1" thickBot="1" x14ac:dyDescent="0.4">
      <c r="A62" s="1025"/>
      <c r="B62" s="1025"/>
      <c r="C62" s="1026"/>
      <c r="D62" s="1032"/>
      <c r="E62" s="1033"/>
      <c r="F62" s="1034"/>
      <c r="G62" s="963" t="s">
        <v>271</v>
      </c>
      <c r="H62" s="964"/>
      <c r="I62" s="964"/>
      <c r="J62" s="964"/>
      <c r="K62" s="964"/>
      <c r="L62" s="964"/>
      <c r="M62" s="964"/>
      <c r="N62" s="964"/>
      <c r="O62" s="964"/>
      <c r="P62" s="964"/>
      <c r="Q62" s="964"/>
      <c r="R62" s="964"/>
      <c r="S62" s="964"/>
      <c r="T62" s="964"/>
      <c r="U62" s="964"/>
      <c r="V62" s="964"/>
      <c r="W62" s="973"/>
      <c r="Y62" s="967" t="str">
        <f>G65</f>
        <v>Sidewalks I (on Major Collectors &amp; above)</v>
      </c>
      <c r="Z62" s="968"/>
      <c r="AA62" s="968"/>
      <c r="AB62" s="968"/>
      <c r="AC62" s="968"/>
      <c r="AD62" s="230">
        <v>1</v>
      </c>
    </row>
    <row r="63" spans="1:30" s="8" customFormat="1" ht="14.25" customHeight="1" x14ac:dyDescent="0.35">
      <c r="A63" s="1025"/>
      <c r="B63" s="1025"/>
      <c r="C63" s="1026"/>
      <c r="D63" s="1032"/>
      <c r="E63" s="1033"/>
      <c r="F63" s="1034"/>
      <c r="G63" s="969" t="s">
        <v>272</v>
      </c>
      <c r="H63" s="969"/>
      <c r="I63" s="969"/>
      <c r="J63" s="969"/>
      <c r="K63" s="969"/>
      <c r="L63" s="969"/>
      <c r="M63" s="969"/>
      <c r="N63" s="969"/>
      <c r="O63" s="969"/>
      <c r="P63" s="969"/>
      <c r="Q63" s="969"/>
      <c r="R63" s="970" t="s">
        <v>273</v>
      </c>
      <c r="S63" s="970"/>
      <c r="T63" s="971" t="s">
        <v>270</v>
      </c>
      <c r="U63" s="971"/>
      <c r="V63" s="971"/>
      <c r="W63" s="972"/>
      <c r="Y63" s="967" t="str">
        <f>G67</f>
        <v>Sidewalks II (on other streets &amp; roads)</v>
      </c>
      <c r="Z63" s="968"/>
      <c r="AA63" s="968"/>
      <c r="AB63" s="968"/>
      <c r="AC63" s="968"/>
      <c r="AD63" s="230">
        <v>2</v>
      </c>
    </row>
    <row r="64" spans="1:30" s="8" customFormat="1" ht="14.25" customHeight="1" thickBot="1" x14ac:dyDescent="0.4">
      <c r="A64" s="1025"/>
      <c r="B64" s="1025"/>
      <c r="C64" s="1026"/>
      <c r="D64" s="1032"/>
      <c r="E64" s="1033"/>
      <c r="F64" s="1034"/>
      <c r="G64" s="963" t="s">
        <v>274</v>
      </c>
      <c r="H64" s="964"/>
      <c r="I64" s="964"/>
      <c r="J64" s="964"/>
      <c r="K64" s="964"/>
      <c r="L64" s="964"/>
      <c r="M64" s="964"/>
      <c r="N64" s="964"/>
      <c r="O64" s="964"/>
      <c r="P64" s="964"/>
      <c r="Q64" s="964"/>
      <c r="R64" s="964"/>
      <c r="S64" s="964"/>
      <c r="T64" s="964"/>
      <c r="U64" s="964"/>
      <c r="V64" s="964"/>
      <c r="W64" s="973"/>
      <c r="Y64" s="307" t="str">
        <f>G69</f>
        <v>Traffic calming</v>
      </c>
      <c r="Z64" s="267"/>
      <c r="AA64" s="267"/>
      <c r="AB64" s="267"/>
      <c r="AC64" s="267"/>
      <c r="AD64" s="230">
        <v>1</v>
      </c>
    </row>
    <row r="65" spans="1:31" s="8" customFormat="1" ht="14.25" customHeight="1" x14ac:dyDescent="0.35">
      <c r="A65" s="1025"/>
      <c r="B65" s="1025"/>
      <c r="C65" s="1026"/>
      <c r="D65" s="1032"/>
      <c r="E65" s="1033"/>
      <c r="F65" s="1034"/>
      <c r="G65" s="969" t="s">
        <v>275</v>
      </c>
      <c r="H65" s="969"/>
      <c r="I65" s="969"/>
      <c r="J65" s="969"/>
      <c r="K65" s="969"/>
      <c r="L65" s="969"/>
      <c r="M65" s="969"/>
      <c r="N65" s="969"/>
      <c r="O65" s="969"/>
      <c r="P65" s="969"/>
      <c r="Q65" s="969"/>
      <c r="R65" s="970" t="s">
        <v>276</v>
      </c>
      <c r="S65" s="970"/>
      <c r="T65" s="971" t="s">
        <v>270</v>
      </c>
      <c r="U65" s="971"/>
      <c r="V65" s="971"/>
      <c r="W65" s="972"/>
      <c r="Y65" s="967" t="str">
        <f>G71</f>
        <v>Safe Routes to School infrastructure projects</v>
      </c>
      <c r="Z65" s="968"/>
      <c r="AA65" s="968"/>
      <c r="AB65" s="968"/>
      <c r="AC65" s="968"/>
      <c r="AD65" s="230">
        <v>1</v>
      </c>
    </row>
    <row r="66" spans="1:31" s="8" customFormat="1" ht="14.25" customHeight="1" thickBot="1" x14ac:dyDescent="0.4">
      <c r="A66" s="1025"/>
      <c r="B66" s="1025"/>
      <c r="C66" s="1026"/>
      <c r="D66" s="1032"/>
      <c r="E66" s="1033"/>
      <c r="F66" s="1034"/>
      <c r="G66" s="963" t="s">
        <v>277</v>
      </c>
      <c r="H66" s="964"/>
      <c r="I66" s="964"/>
      <c r="J66" s="964"/>
      <c r="K66" s="964"/>
      <c r="L66" s="964"/>
      <c r="M66" s="964"/>
      <c r="N66" s="964"/>
      <c r="O66" s="964"/>
      <c r="P66" s="964"/>
      <c r="Q66" s="964"/>
      <c r="R66" s="964"/>
      <c r="S66" s="964"/>
      <c r="T66" s="964"/>
      <c r="U66" s="964"/>
      <c r="V66" s="964"/>
      <c r="W66" s="973"/>
      <c r="Y66" s="967" t="str">
        <f>G73</f>
        <v>Bicycle infrastructure</v>
      </c>
      <c r="Z66" s="968"/>
      <c r="AA66" s="968"/>
      <c r="AB66" s="968"/>
      <c r="AC66" s="968"/>
      <c r="AD66" s="230">
        <v>1</v>
      </c>
    </row>
    <row r="67" spans="1:31" s="8" customFormat="1" ht="14.25" customHeight="1" x14ac:dyDescent="0.35">
      <c r="A67" s="1025"/>
      <c r="B67" s="1025"/>
      <c r="C67" s="1026"/>
      <c r="D67" s="1032"/>
      <c r="E67" s="1033"/>
      <c r="F67" s="1034"/>
      <c r="G67" s="969" t="s">
        <v>278</v>
      </c>
      <c r="H67" s="969"/>
      <c r="I67" s="969"/>
      <c r="J67" s="969"/>
      <c r="K67" s="969"/>
      <c r="L67" s="969"/>
      <c r="M67" s="969"/>
      <c r="N67" s="969"/>
      <c r="O67" s="969"/>
      <c r="P67" s="969"/>
      <c r="Q67" s="969"/>
      <c r="R67" s="970" t="s">
        <v>185</v>
      </c>
      <c r="S67" s="970"/>
      <c r="T67" s="971" t="s">
        <v>270</v>
      </c>
      <c r="U67" s="971"/>
      <c r="V67" s="971"/>
      <c r="W67" s="972"/>
      <c r="Y67" s="967" t="str">
        <f>G75</f>
        <v>Safe Routes to School non-infrastructure projects</v>
      </c>
      <c r="Z67" s="968"/>
      <c r="AA67" s="968"/>
      <c r="AB67" s="968"/>
      <c r="AC67" s="968"/>
      <c r="AD67" s="230">
        <v>1</v>
      </c>
    </row>
    <row r="68" spans="1:31" s="8" customFormat="1" ht="14.25" customHeight="1" thickBot="1" x14ac:dyDescent="0.4">
      <c r="A68" s="1025"/>
      <c r="B68" s="1025"/>
      <c r="C68" s="1026"/>
      <c r="D68" s="1032"/>
      <c r="E68" s="1033"/>
      <c r="F68" s="1034"/>
      <c r="G68" s="963" t="s">
        <v>279</v>
      </c>
      <c r="H68" s="964"/>
      <c r="I68" s="964"/>
      <c r="J68" s="964"/>
      <c r="K68" s="964"/>
      <c r="L68" s="964"/>
      <c r="M68" s="964"/>
      <c r="N68" s="964"/>
      <c r="O68" s="964"/>
      <c r="P68" s="964"/>
      <c r="Q68" s="964"/>
      <c r="R68" s="964"/>
      <c r="S68" s="964"/>
      <c r="T68" s="964"/>
      <c r="U68" s="964"/>
      <c r="V68" s="964"/>
      <c r="W68" s="973"/>
      <c r="Y68" s="967" t="str">
        <f>G77</f>
        <v>Construct / install / maintain of signs at bike/ped xings in school zone</v>
      </c>
      <c r="Z68" s="968"/>
      <c r="AA68" s="968"/>
      <c r="AB68" s="968"/>
      <c r="AC68" s="968"/>
      <c r="AD68" s="230">
        <v>2</v>
      </c>
    </row>
    <row r="69" spans="1:31" s="8" customFormat="1" ht="14.25" customHeight="1" x14ac:dyDescent="0.35">
      <c r="A69" s="1025"/>
      <c r="B69" s="1025"/>
      <c r="C69" s="1026"/>
      <c r="D69" s="1032"/>
      <c r="E69" s="1033"/>
      <c r="F69" s="1034"/>
      <c r="G69" s="985" t="s">
        <v>280</v>
      </c>
      <c r="H69" s="986"/>
      <c r="I69" s="986"/>
      <c r="J69" s="986"/>
      <c r="K69" s="986"/>
      <c r="L69" s="986"/>
      <c r="M69" s="986"/>
      <c r="N69" s="986"/>
      <c r="O69" s="986"/>
      <c r="P69" s="986"/>
      <c r="Q69" s="987"/>
      <c r="R69" s="988" t="s">
        <v>187</v>
      </c>
      <c r="S69" s="988"/>
      <c r="T69" s="989" t="s">
        <v>281</v>
      </c>
      <c r="U69" s="989"/>
      <c r="V69" s="989"/>
      <c r="W69" s="990"/>
      <c r="X69" s="305"/>
      <c r="Y69" s="967" t="str">
        <f>G79</f>
        <v>Lighting</v>
      </c>
      <c r="Z69" s="968"/>
      <c r="AA69" s="968"/>
      <c r="AB69" s="968"/>
      <c r="AC69" s="968"/>
      <c r="AD69" s="230">
        <v>2</v>
      </c>
      <c r="AE69" s="230"/>
    </row>
    <row r="70" spans="1:31" s="8" customFormat="1" ht="14.25" customHeight="1" thickBot="1" x14ac:dyDescent="0.4">
      <c r="A70" s="1025"/>
      <c r="B70" s="1025"/>
      <c r="C70" s="1026"/>
      <c r="D70" s="1032"/>
      <c r="E70" s="1033"/>
      <c r="F70" s="1034"/>
      <c r="G70" s="991" t="s">
        <v>282</v>
      </c>
      <c r="H70" s="992"/>
      <c r="I70" s="992"/>
      <c r="J70" s="992"/>
      <c r="K70" s="992"/>
      <c r="L70" s="992"/>
      <c r="M70" s="992"/>
      <c r="N70" s="992"/>
      <c r="O70" s="992"/>
      <c r="P70" s="992"/>
      <c r="Q70" s="992"/>
      <c r="R70" s="992"/>
      <c r="S70" s="992"/>
      <c r="T70" s="992"/>
      <c r="U70" s="992"/>
      <c r="V70" s="993"/>
      <c r="W70" s="305"/>
      <c r="Z70" s="267"/>
      <c r="AA70" s="267"/>
      <c r="AB70" s="267"/>
      <c r="AC70" s="267"/>
      <c r="AD70" s="267"/>
    </row>
    <row r="71" spans="1:31" s="8" customFormat="1" ht="14.25" customHeight="1" x14ac:dyDescent="0.35">
      <c r="A71" s="1025"/>
      <c r="B71" s="1025"/>
      <c r="C71" s="1026"/>
      <c r="D71" s="1032"/>
      <c r="E71" s="1033"/>
      <c r="F71" s="1034"/>
      <c r="G71" s="1044" t="s">
        <v>283</v>
      </c>
      <c r="H71" s="1045"/>
      <c r="I71" s="1045"/>
      <c r="J71" s="1045"/>
      <c r="K71" s="1045"/>
      <c r="L71" s="1045"/>
      <c r="M71" s="1045"/>
      <c r="N71" s="1045"/>
      <c r="O71" s="1045"/>
      <c r="P71" s="1045"/>
      <c r="Q71" s="1046"/>
      <c r="R71" s="1047" t="s">
        <v>188</v>
      </c>
      <c r="S71" s="1048"/>
      <c r="T71" s="1049" t="s">
        <v>270</v>
      </c>
      <c r="U71" s="1050"/>
      <c r="V71" s="1050"/>
      <c r="W71" s="1050"/>
      <c r="Y71" s="267"/>
      <c r="Z71" s="267"/>
      <c r="AA71" s="267"/>
      <c r="AB71" s="267"/>
      <c r="AC71" s="267"/>
      <c r="AD71" s="230"/>
    </row>
    <row r="72" spans="1:31" s="8" customFormat="1" ht="14.25" customHeight="1" thickBot="1" x14ac:dyDescent="0.4">
      <c r="A72" s="1025"/>
      <c r="B72" s="1025"/>
      <c r="C72" s="1026"/>
      <c r="D72" s="1032"/>
      <c r="E72" s="1033"/>
      <c r="F72" s="1034"/>
      <c r="G72" s="1038" t="s">
        <v>284</v>
      </c>
      <c r="H72" s="1039"/>
      <c r="I72" s="1039"/>
      <c r="J72" s="1039"/>
      <c r="K72" s="1039"/>
      <c r="L72" s="1039"/>
      <c r="M72" s="1039"/>
      <c r="N72" s="1039"/>
      <c r="O72" s="1039"/>
      <c r="P72" s="1039"/>
      <c r="Q72" s="1039"/>
      <c r="R72" s="1039"/>
      <c r="S72" s="1039"/>
      <c r="T72" s="1039"/>
      <c r="U72" s="1039"/>
      <c r="V72" s="1039"/>
      <c r="W72" s="1039"/>
      <c r="AD72" s="228"/>
    </row>
    <row r="73" spans="1:31" s="8" customFormat="1" ht="14.25" customHeight="1" x14ac:dyDescent="0.35">
      <c r="A73" s="1025"/>
      <c r="B73" s="1025"/>
      <c r="C73" s="1026"/>
      <c r="D73" s="1032"/>
      <c r="E73" s="1033"/>
      <c r="F73" s="1034"/>
      <c r="G73" s="969" t="s">
        <v>285</v>
      </c>
      <c r="H73" s="969"/>
      <c r="I73" s="969"/>
      <c r="J73" s="969"/>
      <c r="K73" s="969"/>
      <c r="L73" s="969"/>
      <c r="M73" s="969"/>
      <c r="N73" s="969"/>
      <c r="O73" s="969"/>
      <c r="P73" s="969"/>
      <c r="Q73" s="969"/>
      <c r="R73" s="970" t="s">
        <v>188</v>
      </c>
      <c r="S73" s="970"/>
      <c r="T73" s="971" t="s">
        <v>270</v>
      </c>
      <c r="U73" s="971"/>
      <c r="V73" s="971"/>
      <c r="W73" s="972"/>
      <c r="Y73" s="115"/>
      <c r="Z73" s="115"/>
      <c r="AA73" s="115"/>
      <c r="AB73" s="115"/>
      <c r="AC73" s="115"/>
      <c r="AD73" s="15"/>
    </row>
    <row r="74" spans="1:31" s="8" customFormat="1" ht="14.25" customHeight="1" thickBot="1" x14ac:dyDescent="0.4">
      <c r="A74" s="1025"/>
      <c r="B74" s="1025"/>
      <c r="C74" s="1026"/>
      <c r="D74" s="1032"/>
      <c r="E74" s="1033"/>
      <c r="F74" s="1034"/>
      <c r="G74" s="963" t="s">
        <v>286</v>
      </c>
      <c r="H74" s="964"/>
      <c r="I74" s="964"/>
      <c r="J74" s="964"/>
      <c r="K74" s="964"/>
      <c r="L74" s="964"/>
      <c r="M74" s="964"/>
      <c r="N74" s="964"/>
      <c r="O74" s="964"/>
      <c r="P74" s="964"/>
      <c r="Q74" s="964"/>
      <c r="R74" s="965"/>
      <c r="S74" s="965"/>
      <c r="T74" s="965"/>
      <c r="U74" s="965"/>
      <c r="V74" s="965"/>
      <c r="W74" s="966"/>
      <c r="Y74" s="115"/>
      <c r="Z74" s="115"/>
      <c r="AA74" s="115"/>
      <c r="AB74" s="115"/>
      <c r="AC74" s="115"/>
      <c r="AD74" s="15"/>
    </row>
    <row r="75" spans="1:31" s="8" customFormat="1" ht="14.25" customHeight="1" x14ac:dyDescent="0.35">
      <c r="A75" s="1025"/>
      <c r="B75" s="1025"/>
      <c r="C75" s="1026"/>
      <c r="D75" s="1032"/>
      <c r="E75" s="1033"/>
      <c r="F75" s="1034"/>
      <c r="G75" s="969" t="s">
        <v>287</v>
      </c>
      <c r="H75" s="969"/>
      <c r="I75" s="969"/>
      <c r="J75" s="969"/>
      <c r="K75" s="969"/>
      <c r="L75" s="969"/>
      <c r="M75" s="969"/>
      <c r="N75" s="969"/>
      <c r="O75" s="969"/>
      <c r="P75" s="969"/>
      <c r="Q75" s="969"/>
      <c r="R75" s="970" t="s">
        <v>188</v>
      </c>
      <c r="S75" s="970"/>
      <c r="T75" s="971" t="s">
        <v>270</v>
      </c>
      <c r="U75" s="971"/>
      <c r="V75" s="971"/>
      <c r="W75" s="972"/>
      <c r="Y75" s="115"/>
      <c r="Z75" s="115"/>
      <c r="AA75" s="115"/>
      <c r="AB75" s="115"/>
      <c r="AC75" s="115"/>
      <c r="AD75" s="15"/>
    </row>
    <row r="76" spans="1:31" s="8" customFormat="1" ht="14.25" customHeight="1" thickBot="1" x14ac:dyDescent="0.4">
      <c r="A76" s="1025"/>
      <c r="B76" s="1025"/>
      <c r="C76" s="1026"/>
      <c r="D76" s="1032"/>
      <c r="E76" s="1033"/>
      <c r="F76" s="1034"/>
      <c r="G76" s="963" t="s">
        <v>288</v>
      </c>
      <c r="H76" s="964"/>
      <c r="I76" s="964"/>
      <c r="J76" s="964"/>
      <c r="K76" s="964"/>
      <c r="L76" s="964"/>
      <c r="M76" s="964"/>
      <c r="N76" s="964"/>
      <c r="O76" s="964"/>
      <c r="P76" s="964"/>
      <c r="Q76" s="964"/>
      <c r="R76" s="965"/>
      <c r="S76" s="965"/>
      <c r="T76" s="965"/>
      <c r="U76" s="965"/>
      <c r="V76" s="965"/>
      <c r="W76" s="966"/>
      <c r="Y76" s="115"/>
      <c r="Z76" s="115"/>
      <c r="AA76" s="115"/>
      <c r="AB76" s="115"/>
      <c r="AC76" s="115"/>
      <c r="AD76" s="15"/>
    </row>
    <row r="77" spans="1:31" s="8" customFormat="1" ht="14.25" customHeight="1" x14ac:dyDescent="0.35">
      <c r="A77" s="1025"/>
      <c r="B77" s="1025"/>
      <c r="C77" s="1026"/>
      <c r="D77" s="1032"/>
      <c r="E77" s="1033"/>
      <c r="F77" s="1034"/>
      <c r="G77" s="969" t="s">
        <v>289</v>
      </c>
      <c r="H77" s="969"/>
      <c r="I77" s="969"/>
      <c r="J77" s="969"/>
      <c r="K77" s="969"/>
      <c r="L77" s="969"/>
      <c r="M77" s="969"/>
      <c r="N77" s="969"/>
      <c r="O77" s="969"/>
      <c r="P77" s="969"/>
      <c r="Q77" s="969"/>
      <c r="R77" s="974"/>
      <c r="S77" s="974"/>
      <c r="T77" s="975"/>
      <c r="U77" s="975"/>
      <c r="V77" s="975"/>
      <c r="W77" s="976"/>
      <c r="Y77" s="115"/>
      <c r="Z77" s="115"/>
      <c r="AA77" s="115"/>
      <c r="AB77" s="115"/>
      <c r="AC77" s="115"/>
      <c r="AD77" s="15"/>
    </row>
    <row r="78" spans="1:31" s="8" customFormat="1" ht="14.25" customHeight="1" thickBot="1" x14ac:dyDescent="0.4">
      <c r="A78" s="1025"/>
      <c r="B78" s="1025"/>
      <c r="C78" s="1026"/>
      <c r="D78" s="1032"/>
      <c r="E78" s="1033"/>
      <c r="F78" s="1034"/>
      <c r="G78" s="963" t="s">
        <v>290</v>
      </c>
      <c r="H78" s="964"/>
      <c r="I78" s="964"/>
      <c r="J78" s="964"/>
      <c r="K78" s="964"/>
      <c r="L78" s="964"/>
      <c r="M78" s="964"/>
      <c r="N78" s="964"/>
      <c r="O78" s="964"/>
      <c r="P78" s="964"/>
      <c r="Q78" s="964"/>
      <c r="R78" s="965"/>
      <c r="S78" s="965"/>
      <c r="T78" s="965"/>
      <c r="U78" s="965"/>
      <c r="V78" s="965"/>
      <c r="W78" s="966"/>
      <c r="Y78" s="115"/>
      <c r="Z78" s="115"/>
      <c r="AA78" s="115"/>
      <c r="AB78" s="115"/>
      <c r="AC78" s="115"/>
      <c r="AD78" s="15"/>
    </row>
    <row r="79" spans="1:31" s="8" customFormat="1" ht="14.25" customHeight="1" x14ac:dyDescent="0.35">
      <c r="A79" s="1025"/>
      <c r="B79" s="1025"/>
      <c r="C79" s="1026"/>
      <c r="D79" s="1032"/>
      <c r="E79" s="1033"/>
      <c r="F79" s="1034"/>
      <c r="G79" s="969" t="s">
        <v>291</v>
      </c>
      <c r="H79" s="969"/>
      <c r="I79" s="969"/>
      <c r="J79" s="969"/>
      <c r="K79" s="969"/>
      <c r="L79" s="969"/>
      <c r="M79" s="969"/>
      <c r="N79" s="969"/>
      <c r="O79" s="969"/>
      <c r="P79" s="969"/>
      <c r="Q79" s="969"/>
      <c r="R79" s="980" t="s">
        <v>292</v>
      </c>
      <c r="S79" s="980"/>
      <c r="T79" s="981" t="s">
        <v>270</v>
      </c>
      <c r="U79" s="981"/>
      <c r="V79" s="981"/>
      <c r="W79" s="982"/>
      <c r="Y79" s="115"/>
      <c r="Z79" s="115"/>
      <c r="AA79" s="115"/>
      <c r="AB79" s="115"/>
      <c r="AC79" s="115"/>
      <c r="AD79" s="15"/>
    </row>
    <row r="80" spans="1:31" s="8" customFormat="1" ht="14.25" customHeight="1" thickBot="1" x14ac:dyDescent="0.4">
      <c r="A80" s="1027"/>
      <c r="B80" s="1027"/>
      <c r="C80" s="1028"/>
      <c r="D80" s="1035"/>
      <c r="E80" s="1036"/>
      <c r="F80" s="1037"/>
      <c r="G80" s="996" t="s">
        <v>293</v>
      </c>
      <c r="H80" s="997"/>
      <c r="I80" s="997"/>
      <c r="J80" s="997"/>
      <c r="K80" s="997"/>
      <c r="L80" s="997"/>
      <c r="M80" s="997"/>
      <c r="N80" s="997"/>
      <c r="O80" s="997"/>
      <c r="P80" s="997"/>
      <c r="Q80" s="997"/>
      <c r="R80" s="998"/>
      <c r="S80" s="998"/>
      <c r="T80" s="998"/>
      <c r="U80" s="998"/>
      <c r="V80" s="998"/>
      <c r="W80" s="999"/>
      <c r="Y80" s="115"/>
      <c r="Z80" s="115"/>
      <c r="AA80" s="115"/>
      <c r="AB80" s="115"/>
      <c r="AC80" s="115"/>
      <c r="AD80" s="15"/>
    </row>
    <row r="81" spans="1:30" ht="14.25" customHeight="1" thickTop="1" x14ac:dyDescent="0.25">
      <c r="A81" s="1056" t="s">
        <v>294</v>
      </c>
      <c r="B81" s="1017"/>
      <c r="C81" s="1017"/>
      <c r="D81" s="1017" t="s">
        <v>254</v>
      </c>
      <c r="E81" s="1017"/>
      <c r="F81" s="1017"/>
      <c r="G81" s="1043" t="s">
        <v>295</v>
      </c>
      <c r="H81" s="1043"/>
      <c r="I81" s="1043"/>
      <c r="J81" s="1043"/>
      <c r="K81" s="1043"/>
      <c r="L81" s="1043"/>
      <c r="M81" s="1043"/>
      <c r="N81" s="1043"/>
      <c r="O81" s="1043"/>
      <c r="P81" s="1043"/>
      <c r="Q81" s="1043"/>
      <c r="R81" s="1003" t="s">
        <v>296</v>
      </c>
      <c r="S81" s="1003"/>
      <c r="T81" s="1004" t="s">
        <v>270</v>
      </c>
      <c r="U81" s="1004"/>
      <c r="V81" s="1004"/>
      <c r="W81" s="1005"/>
      <c r="Y81" s="1040" t="str">
        <f>G81</f>
        <v>Stormwater management / control / prevention</v>
      </c>
      <c r="Z81" s="1041"/>
      <c r="AA81" s="1041"/>
      <c r="AB81" s="1041"/>
      <c r="AC81" s="1042"/>
      <c r="AD81" s="232">
        <v>1</v>
      </c>
    </row>
    <row r="82" spans="1:30" ht="14.25" customHeight="1" thickBot="1" x14ac:dyDescent="0.3">
      <c r="A82" s="1057"/>
      <c r="B82" s="1018"/>
      <c r="C82" s="1018"/>
      <c r="D82" s="1018"/>
      <c r="E82" s="1018"/>
      <c r="F82" s="1018"/>
      <c r="G82" s="963" t="s">
        <v>297</v>
      </c>
      <c r="H82" s="964"/>
      <c r="I82" s="964"/>
      <c r="J82" s="964"/>
      <c r="K82" s="964"/>
      <c r="L82" s="964"/>
      <c r="M82" s="964"/>
      <c r="N82" s="964"/>
      <c r="O82" s="964"/>
      <c r="P82" s="964"/>
      <c r="Q82" s="964"/>
      <c r="R82" s="964"/>
      <c r="S82" s="964"/>
      <c r="T82" s="964"/>
      <c r="U82" s="964"/>
      <c r="V82" s="964"/>
      <c r="W82" s="973"/>
      <c r="Y82" s="1058" t="str">
        <f>G83</f>
        <v>Contrib. to restore / enhance / create habitats/wetlands or mitigation bank</v>
      </c>
      <c r="Z82" s="689"/>
      <c r="AA82" s="689"/>
      <c r="AB82" s="689"/>
      <c r="AC82" s="1059"/>
      <c r="AD82" s="235">
        <v>2</v>
      </c>
    </row>
    <row r="83" spans="1:30" ht="14.25" customHeight="1" x14ac:dyDescent="0.25">
      <c r="A83" s="1057"/>
      <c r="B83" s="1018"/>
      <c r="C83" s="1018"/>
      <c r="D83" s="1018"/>
      <c r="E83" s="1018"/>
      <c r="F83" s="1018"/>
      <c r="G83" s="1060" t="s">
        <v>298</v>
      </c>
      <c r="H83" s="1060"/>
      <c r="I83" s="1060"/>
      <c r="J83" s="1060"/>
      <c r="K83" s="1060"/>
      <c r="L83" s="1060"/>
      <c r="M83" s="1060"/>
      <c r="N83" s="1060"/>
      <c r="O83" s="1060"/>
      <c r="P83" s="1060"/>
      <c r="Q83" s="1060"/>
      <c r="R83" s="980" t="s">
        <v>296</v>
      </c>
      <c r="S83" s="980"/>
      <c r="T83" s="981" t="s">
        <v>270</v>
      </c>
      <c r="U83" s="981"/>
      <c r="V83" s="981"/>
      <c r="W83" s="982"/>
      <c r="Y83" s="967" t="str">
        <f>G85</f>
        <v>Vegetation management in ROWs</v>
      </c>
      <c r="Z83" s="968"/>
      <c r="AA83" s="968"/>
      <c r="AB83" s="968"/>
      <c r="AC83" s="1000"/>
      <c r="AD83" s="233">
        <v>2</v>
      </c>
    </row>
    <row r="84" spans="1:30" ht="14.25" customHeight="1" thickBot="1" x14ac:dyDescent="0.3">
      <c r="A84" s="1057"/>
      <c r="B84" s="1018"/>
      <c r="C84" s="1018"/>
      <c r="D84" s="1018"/>
      <c r="E84" s="1018"/>
      <c r="F84" s="1018"/>
      <c r="G84" s="963" t="s">
        <v>299</v>
      </c>
      <c r="H84" s="964"/>
      <c r="I84" s="964"/>
      <c r="J84" s="964"/>
      <c r="K84" s="964"/>
      <c r="L84" s="964"/>
      <c r="M84" s="964"/>
      <c r="N84" s="964"/>
      <c r="O84" s="964"/>
      <c r="P84" s="964"/>
      <c r="Q84" s="964"/>
      <c r="R84" s="965"/>
      <c r="S84" s="965"/>
      <c r="T84" s="965"/>
      <c r="U84" s="965"/>
      <c r="V84" s="965"/>
      <c r="W84" s="966"/>
      <c r="Y84" s="967" t="str">
        <f>G87</f>
        <v>Vehicle related wildlife mortality reduction</v>
      </c>
      <c r="Z84" s="968"/>
      <c r="AA84" s="968"/>
      <c r="AB84" s="968"/>
      <c r="AC84" s="1000"/>
      <c r="AD84" s="233">
        <v>2</v>
      </c>
    </row>
    <row r="85" spans="1:30" ht="14.25" customHeight="1" x14ac:dyDescent="0.25">
      <c r="A85" s="1057"/>
      <c r="B85" s="1018"/>
      <c r="C85" s="1018"/>
      <c r="D85" s="1018"/>
      <c r="E85" s="1018"/>
      <c r="F85" s="1018"/>
      <c r="G85" s="1001" t="s">
        <v>300</v>
      </c>
      <c r="H85" s="1001"/>
      <c r="I85" s="1001"/>
      <c r="J85" s="1001"/>
      <c r="K85" s="1001"/>
      <c r="L85" s="1001"/>
      <c r="M85" s="1001"/>
      <c r="N85" s="1001"/>
      <c r="O85" s="1001"/>
      <c r="P85" s="1001"/>
      <c r="Q85" s="1001"/>
      <c r="R85" s="970" t="s">
        <v>296</v>
      </c>
      <c r="S85" s="970"/>
      <c r="T85" s="971" t="s">
        <v>270</v>
      </c>
      <c r="U85" s="971"/>
      <c r="V85" s="971"/>
      <c r="W85" s="972"/>
      <c r="Y85" s="1051"/>
      <c r="Z85" s="1052"/>
      <c r="AA85" s="1052"/>
      <c r="AB85" s="1052"/>
      <c r="AC85" s="1053"/>
      <c r="AD85" s="288"/>
    </row>
    <row r="86" spans="1:30" ht="14.25" customHeight="1" thickBot="1" x14ac:dyDescent="0.3">
      <c r="A86" s="1057"/>
      <c r="B86" s="1018"/>
      <c r="C86" s="1018"/>
      <c r="D86" s="1018"/>
      <c r="E86" s="1018"/>
      <c r="F86" s="1018"/>
      <c r="G86" s="963" t="s">
        <v>301</v>
      </c>
      <c r="H86" s="964"/>
      <c r="I86" s="964"/>
      <c r="J86" s="964"/>
      <c r="K86" s="964"/>
      <c r="L86" s="964"/>
      <c r="M86" s="964"/>
      <c r="N86" s="964"/>
      <c r="O86" s="964"/>
      <c r="P86" s="964"/>
      <c r="Q86" s="964"/>
      <c r="R86" s="965"/>
      <c r="S86" s="965"/>
      <c r="T86" s="965"/>
      <c r="U86" s="965"/>
      <c r="V86" s="965"/>
      <c r="W86" s="966"/>
      <c r="Y86" s="225"/>
      <c r="Z86" s="225"/>
      <c r="AA86" s="225"/>
      <c r="AB86" s="225"/>
      <c r="AC86" s="225"/>
    </row>
    <row r="87" spans="1:30" ht="14.25" customHeight="1" x14ac:dyDescent="0.25">
      <c r="A87" s="1057"/>
      <c r="B87" s="1018"/>
      <c r="C87" s="1018"/>
      <c r="D87" s="1018"/>
      <c r="E87" s="1018"/>
      <c r="F87" s="1018"/>
      <c r="G87" s="1001" t="s">
        <v>302</v>
      </c>
      <c r="H87" s="1001"/>
      <c r="I87" s="1001"/>
      <c r="J87" s="1001"/>
      <c r="K87" s="1001"/>
      <c r="L87" s="1001"/>
      <c r="M87" s="1001"/>
      <c r="N87" s="1001"/>
      <c r="O87" s="1001"/>
      <c r="P87" s="1001"/>
      <c r="Q87" s="1001"/>
      <c r="R87" s="974"/>
      <c r="S87" s="974"/>
      <c r="T87" s="975"/>
      <c r="U87" s="975"/>
      <c r="V87" s="975"/>
      <c r="W87" s="976"/>
      <c r="Y87" s="225"/>
      <c r="Z87" s="225"/>
      <c r="AA87" s="225"/>
      <c r="AB87" s="225"/>
      <c r="AC87" s="225"/>
    </row>
    <row r="88" spans="1:30" ht="14.25" customHeight="1" thickBot="1" x14ac:dyDescent="0.3">
      <c r="A88" s="1057"/>
      <c r="B88" s="1018"/>
      <c r="C88" s="1018"/>
      <c r="D88" s="1018"/>
      <c r="E88" s="1018"/>
      <c r="F88" s="1018"/>
      <c r="G88" s="963" t="s">
        <v>303</v>
      </c>
      <c r="H88" s="964"/>
      <c r="I88" s="964"/>
      <c r="J88" s="964"/>
      <c r="K88" s="964"/>
      <c r="L88" s="964"/>
      <c r="M88" s="964"/>
      <c r="N88" s="964"/>
      <c r="O88" s="964"/>
      <c r="P88" s="964"/>
      <c r="Q88" s="964"/>
      <c r="R88" s="965"/>
      <c r="S88" s="965"/>
      <c r="T88" s="965"/>
      <c r="U88" s="965"/>
      <c r="V88" s="965"/>
      <c r="W88" s="966"/>
      <c r="Y88" s="225"/>
      <c r="Z88" s="225"/>
      <c r="AA88" s="225"/>
      <c r="AB88" s="225"/>
      <c r="AC88" s="225"/>
    </row>
    <row r="89" spans="1:30" s="8" customFormat="1" ht="14.25" customHeight="1" thickTop="1" x14ac:dyDescent="0.35">
      <c r="A89" s="1054" t="s">
        <v>304</v>
      </c>
      <c r="B89" s="1002"/>
      <c r="C89" s="1002"/>
      <c r="D89" s="1002" t="s">
        <v>305</v>
      </c>
      <c r="E89" s="1002"/>
      <c r="F89" s="1002"/>
      <c r="G89" s="1020" t="s">
        <v>306</v>
      </c>
      <c r="H89" s="1020"/>
      <c r="I89" s="1020"/>
      <c r="J89" s="1020"/>
      <c r="K89" s="1020"/>
      <c r="L89" s="1020"/>
      <c r="M89" s="1020"/>
      <c r="N89" s="1020"/>
      <c r="O89" s="1020"/>
      <c r="P89" s="1020"/>
      <c r="Q89" s="1020"/>
      <c r="R89" s="1003" t="s">
        <v>307</v>
      </c>
      <c r="S89" s="1003"/>
      <c r="T89" s="1004" t="s">
        <v>270</v>
      </c>
      <c r="U89" s="1004"/>
      <c r="V89" s="1004"/>
      <c r="W89" s="1005"/>
      <c r="Y89" s="1040" t="str">
        <f>G89</f>
        <v>Off-road trails</v>
      </c>
      <c r="Z89" s="1041"/>
      <c r="AA89" s="1041"/>
      <c r="AB89" s="1041"/>
      <c r="AC89" s="1041"/>
      <c r="AD89" s="231">
        <v>1</v>
      </c>
    </row>
    <row r="90" spans="1:30" s="8" customFormat="1" ht="14.25" customHeight="1" thickBot="1" x14ac:dyDescent="0.4">
      <c r="A90" s="1028"/>
      <c r="B90" s="1055"/>
      <c r="C90" s="1055"/>
      <c r="D90" s="1055"/>
      <c r="E90" s="1055"/>
      <c r="F90" s="1055"/>
      <c r="G90" s="996" t="s">
        <v>308</v>
      </c>
      <c r="H90" s="997"/>
      <c r="I90" s="997"/>
      <c r="J90" s="997"/>
      <c r="K90" s="997"/>
      <c r="L90" s="997"/>
      <c r="M90" s="997"/>
      <c r="N90" s="997"/>
      <c r="O90" s="997"/>
      <c r="P90" s="997"/>
      <c r="Q90" s="997"/>
      <c r="R90" s="998"/>
      <c r="S90" s="998"/>
      <c r="T90" s="998"/>
      <c r="U90" s="998"/>
      <c r="V90" s="998"/>
      <c r="W90" s="999"/>
      <c r="AD90" s="228"/>
    </row>
    <row r="91" spans="1:30" ht="15" customHeight="1" thickTop="1" x14ac:dyDescent="0.25">
      <c r="A91" s="1061" t="s">
        <v>309</v>
      </c>
      <c r="B91" s="1061"/>
      <c r="C91" s="1062"/>
      <c r="D91" s="1066" t="s">
        <v>310</v>
      </c>
      <c r="E91" s="1067"/>
      <c r="F91" s="1068"/>
      <c r="G91" s="1075" t="s">
        <v>311</v>
      </c>
      <c r="H91" s="1075"/>
      <c r="I91" s="1075"/>
      <c r="J91" s="1075"/>
      <c r="K91" s="1075"/>
      <c r="L91" s="1075"/>
      <c r="M91" s="1075"/>
      <c r="N91" s="1075"/>
      <c r="O91" s="1075"/>
      <c r="P91" s="1075"/>
      <c r="Q91" s="1075"/>
      <c r="R91" s="1076"/>
      <c r="S91" s="1076"/>
      <c r="T91" s="1077"/>
      <c r="U91" s="1077"/>
      <c r="V91" s="1077"/>
      <c r="W91" s="1078"/>
      <c r="Y91" s="1040" t="str">
        <f>G91</f>
        <v>New bridge / roadway / tunnel construction</v>
      </c>
      <c r="Z91" s="1041"/>
      <c r="AA91" s="1041"/>
      <c r="AB91" s="1041"/>
      <c r="AC91" s="1042"/>
      <c r="AD91" s="232">
        <v>3</v>
      </c>
    </row>
    <row r="92" spans="1:30" ht="15" customHeight="1" thickBot="1" x14ac:dyDescent="0.3">
      <c r="A92" s="800"/>
      <c r="B92" s="800"/>
      <c r="C92" s="1063"/>
      <c r="D92" s="1069"/>
      <c r="E92" s="1070"/>
      <c r="F92" s="1071"/>
      <c r="G92" s="1079" t="s">
        <v>312</v>
      </c>
      <c r="H92" s="1080"/>
      <c r="I92" s="1080"/>
      <c r="J92" s="1080"/>
      <c r="K92" s="1080"/>
      <c r="L92" s="1080"/>
      <c r="M92" s="1080"/>
      <c r="N92" s="1080"/>
      <c r="O92" s="1080"/>
      <c r="P92" s="1080"/>
      <c r="Q92" s="1080"/>
      <c r="R92" s="1080"/>
      <c r="S92" s="1080"/>
      <c r="T92" s="1080"/>
      <c r="U92" s="1080"/>
      <c r="V92" s="1080"/>
      <c r="W92" s="1081"/>
      <c r="Y92" s="967" t="str">
        <f>G93</f>
        <v>Roadway expansion</v>
      </c>
      <c r="Z92" s="968"/>
      <c r="AA92" s="968"/>
      <c r="AB92" s="968"/>
      <c r="AC92" s="1000"/>
      <c r="AD92" s="289">
        <v>3</v>
      </c>
    </row>
    <row r="93" spans="1:30" ht="15" customHeight="1" x14ac:dyDescent="0.25">
      <c r="A93" s="800"/>
      <c r="B93" s="800"/>
      <c r="C93" s="1063"/>
      <c r="D93" s="1069"/>
      <c r="E93" s="1070"/>
      <c r="F93" s="1071"/>
      <c r="G93" s="1082" t="s">
        <v>313</v>
      </c>
      <c r="H93" s="1082"/>
      <c r="I93" s="1082"/>
      <c r="J93" s="1082"/>
      <c r="K93" s="1082"/>
      <c r="L93" s="1082"/>
      <c r="M93" s="1082"/>
      <c r="N93" s="1082"/>
      <c r="O93" s="1082"/>
      <c r="P93" s="1082"/>
      <c r="Q93" s="1082"/>
      <c r="R93" s="1083"/>
      <c r="S93" s="1083"/>
      <c r="T93" s="1084" t="s">
        <v>314</v>
      </c>
      <c r="U93" s="1084"/>
      <c r="V93" s="1084"/>
      <c r="W93" s="1085"/>
    </row>
    <row r="94" spans="1:30" ht="15.6" thickBot="1" x14ac:dyDescent="0.3">
      <c r="A94" s="1064"/>
      <c r="B94" s="1064"/>
      <c r="C94" s="1065"/>
      <c r="D94" s="1072"/>
      <c r="E94" s="1073"/>
      <c r="F94" s="1074"/>
      <c r="G94" s="1086" t="s">
        <v>315</v>
      </c>
      <c r="H94" s="998"/>
      <c r="I94" s="998"/>
      <c r="J94" s="998"/>
      <c r="K94" s="998"/>
      <c r="L94" s="998"/>
      <c r="M94" s="998"/>
      <c r="N94" s="998"/>
      <c r="O94" s="998"/>
      <c r="P94" s="998"/>
      <c r="Q94" s="998"/>
      <c r="R94" s="998"/>
      <c r="S94" s="998"/>
      <c r="T94" s="998"/>
      <c r="U94" s="998"/>
      <c r="V94" s="998"/>
      <c r="W94" s="999"/>
    </row>
    <row r="95" spans="1:30" ht="15" customHeight="1" thickTop="1" x14ac:dyDescent="0.25">
      <c r="A95" s="1067" t="s">
        <v>316</v>
      </c>
      <c r="B95" s="1067"/>
      <c r="C95" s="1068"/>
      <c r="D95" s="1087" t="s">
        <v>317</v>
      </c>
      <c r="E95" s="1087"/>
      <c r="F95" s="1087"/>
      <c r="G95" s="1001" t="s">
        <v>318</v>
      </c>
      <c r="H95" s="1001"/>
      <c r="I95" s="1001"/>
      <c r="J95" s="1001"/>
      <c r="K95" s="1001"/>
      <c r="L95" s="1001"/>
      <c r="M95" s="1001"/>
      <c r="N95" s="1001"/>
      <c r="O95" s="1001"/>
      <c r="P95" s="1001"/>
      <c r="Q95" s="1001"/>
      <c r="R95" s="970">
        <v>5307</v>
      </c>
      <c r="S95" s="970"/>
      <c r="T95" s="971" t="s">
        <v>270</v>
      </c>
      <c r="U95" s="971"/>
      <c r="V95" s="971"/>
      <c r="W95" s="972"/>
      <c r="Y95" s="961" t="str">
        <f>G95</f>
        <v>Transit planning and administrative oversight</v>
      </c>
      <c r="Z95" s="962"/>
      <c r="AA95" s="962"/>
      <c r="AB95" s="962"/>
      <c r="AC95" s="962"/>
      <c r="AD95" s="229">
        <v>1</v>
      </c>
    </row>
    <row r="96" spans="1:30" ht="15" customHeight="1" thickBot="1" x14ac:dyDescent="0.3">
      <c r="A96" s="1070"/>
      <c r="B96" s="1070"/>
      <c r="C96" s="1071"/>
      <c r="D96" s="1088"/>
      <c r="E96" s="1088"/>
      <c r="F96" s="1088"/>
      <c r="G96" s="963" t="s">
        <v>319</v>
      </c>
      <c r="H96" s="964"/>
      <c r="I96" s="964"/>
      <c r="J96" s="964"/>
      <c r="K96" s="964"/>
      <c r="L96" s="964"/>
      <c r="M96" s="964"/>
      <c r="N96" s="964"/>
      <c r="O96" s="964"/>
      <c r="P96" s="964"/>
      <c r="Q96" s="964"/>
      <c r="R96" s="964"/>
      <c r="S96" s="964"/>
      <c r="T96" s="964"/>
      <c r="U96" s="964"/>
      <c r="V96" s="964"/>
      <c r="W96" s="973"/>
      <c r="Y96" s="967" t="str">
        <f>G97</f>
        <v>Transportation planning (general)</v>
      </c>
      <c r="Z96" s="968"/>
      <c r="AA96" s="968"/>
      <c r="AB96" s="968"/>
      <c r="AC96" s="968"/>
      <c r="AD96" s="230">
        <v>1</v>
      </c>
    </row>
    <row r="97" spans="1:31" ht="15" customHeight="1" x14ac:dyDescent="0.25">
      <c r="A97" s="1070"/>
      <c r="B97" s="1070"/>
      <c r="C97" s="1071"/>
      <c r="D97" s="1087" t="s">
        <v>320</v>
      </c>
      <c r="E97" s="1087"/>
      <c r="F97" s="1087"/>
      <c r="G97" s="1001" t="s">
        <v>321</v>
      </c>
      <c r="H97" s="1001"/>
      <c r="I97" s="1001"/>
      <c r="J97" s="1001"/>
      <c r="K97" s="1001"/>
      <c r="L97" s="1001"/>
      <c r="M97" s="1001"/>
      <c r="N97" s="1001"/>
      <c r="O97" s="1001"/>
      <c r="P97" s="1001"/>
      <c r="Q97" s="1001"/>
      <c r="R97" s="1089" t="s">
        <v>322</v>
      </c>
      <c r="S97" s="1089"/>
      <c r="T97" s="975"/>
      <c r="U97" s="975"/>
      <c r="V97" s="975"/>
      <c r="W97" s="976"/>
      <c r="Y97" s="967" t="str">
        <f>G99</f>
        <v>Development of regional environmental protection plans</v>
      </c>
      <c r="Z97" s="968"/>
      <c r="AA97" s="968"/>
      <c r="AB97" s="968"/>
      <c r="AC97" s="968"/>
      <c r="AD97" s="230">
        <v>1</v>
      </c>
    </row>
    <row r="98" spans="1:31" ht="15" customHeight="1" thickBot="1" x14ac:dyDescent="0.3">
      <c r="A98" s="1070"/>
      <c r="B98" s="1070"/>
      <c r="C98" s="1071"/>
      <c r="D98" s="1088"/>
      <c r="E98" s="1088"/>
      <c r="F98" s="1088"/>
      <c r="G98" s="963" t="s">
        <v>323</v>
      </c>
      <c r="H98" s="964"/>
      <c r="I98" s="964"/>
      <c r="J98" s="964"/>
      <c r="K98" s="964"/>
      <c r="L98" s="964"/>
      <c r="M98" s="964"/>
      <c r="N98" s="964"/>
      <c r="O98" s="964"/>
      <c r="P98" s="964"/>
      <c r="Q98" s="964"/>
      <c r="R98" s="965"/>
      <c r="S98" s="965"/>
      <c r="T98" s="965"/>
      <c r="U98" s="965"/>
      <c r="V98" s="965"/>
      <c r="W98" s="966"/>
      <c r="Y98" s="967" t="str">
        <f>G101</f>
        <v>Data collection / software / equip. or devel./implement of PbP system</v>
      </c>
      <c r="Z98" s="968"/>
      <c r="AA98" s="968"/>
      <c r="AB98" s="968"/>
      <c r="AC98" s="968"/>
      <c r="AD98" s="230">
        <v>3</v>
      </c>
    </row>
    <row r="99" spans="1:31" ht="22.95" customHeight="1" x14ac:dyDescent="0.25">
      <c r="A99" s="1070"/>
      <c r="B99" s="1070"/>
      <c r="C99" s="1071"/>
      <c r="D99" s="1087" t="s">
        <v>254</v>
      </c>
      <c r="E99" s="1087"/>
      <c r="F99" s="1087"/>
      <c r="G99" s="1001" t="s">
        <v>324</v>
      </c>
      <c r="H99" s="1001"/>
      <c r="I99" s="1001"/>
      <c r="J99" s="1001"/>
      <c r="K99" s="1001"/>
      <c r="L99" s="1001"/>
      <c r="M99" s="1001"/>
      <c r="N99" s="1001"/>
      <c r="O99" s="1001"/>
      <c r="P99" s="1001"/>
      <c r="Q99" s="1001"/>
      <c r="R99" s="1089" t="s">
        <v>325</v>
      </c>
      <c r="S99" s="1089"/>
      <c r="T99" s="975"/>
      <c r="U99" s="975"/>
      <c r="V99" s="975"/>
      <c r="W99" s="976"/>
      <c r="Y99" s="967" t="str">
        <f>G103</f>
        <v>Safety data collection / analysis and improvement of data</v>
      </c>
      <c r="Z99" s="968"/>
      <c r="AA99" s="968"/>
      <c r="AB99" s="968"/>
      <c r="AC99" s="968"/>
      <c r="AD99" s="230">
        <v>3</v>
      </c>
    </row>
    <row r="100" spans="1:31" ht="30.75" customHeight="1" thickBot="1" x14ac:dyDescent="0.3">
      <c r="A100" s="1070"/>
      <c r="B100" s="1070"/>
      <c r="C100" s="1071"/>
      <c r="D100" s="1088"/>
      <c r="E100" s="1088"/>
      <c r="F100" s="1088"/>
      <c r="G100" s="1129" t="s">
        <v>326</v>
      </c>
      <c r="H100" s="1130"/>
      <c r="I100" s="1130"/>
      <c r="J100" s="1130"/>
      <c r="K100" s="1130"/>
      <c r="L100" s="1130"/>
      <c r="M100" s="1130"/>
      <c r="N100" s="1130"/>
      <c r="O100" s="1130"/>
      <c r="P100" s="1130"/>
      <c r="Q100" s="1130"/>
      <c r="R100" s="1130"/>
      <c r="S100" s="1130"/>
      <c r="T100" s="1130"/>
      <c r="U100" s="1130"/>
      <c r="V100" s="1130"/>
      <c r="W100" s="1131"/>
      <c r="Y100" s="967" t="str">
        <f>G105</f>
        <v>Transportation safety planning or road safety audits</v>
      </c>
      <c r="Z100" s="968"/>
      <c r="AA100" s="968"/>
      <c r="AB100" s="968"/>
      <c r="AC100" s="968"/>
      <c r="AD100" s="230">
        <v>2</v>
      </c>
    </row>
    <row r="101" spans="1:31" ht="15" customHeight="1" x14ac:dyDescent="0.25">
      <c r="A101" s="1070"/>
      <c r="B101" s="1070"/>
      <c r="C101" s="1071"/>
      <c r="D101" s="1087" t="s">
        <v>327</v>
      </c>
      <c r="E101" s="1087"/>
      <c r="F101" s="1087"/>
      <c r="G101" s="1001" t="s">
        <v>328</v>
      </c>
      <c r="H101" s="1001"/>
      <c r="I101" s="1001"/>
      <c r="J101" s="1001"/>
      <c r="K101" s="1001"/>
      <c r="L101" s="1001"/>
      <c r="M101" s="1001"/>
      <c r="N101" s="1001"/>
      <c r="O101" s="1001"/>
      <c r="P101" s="1001"/>
      <c r="Q101" s="1001"/>
      <c r="R101" s="974"/>
      <c r="S101" s="974"/>
      <c r="T101" s="975"/>
      <c r="U101" s="975"/>
      <c r="V101" s="975"/>
      <c r="W101" s="976"/>
      <c r="Y101" s="968" t="str">
        <f>G107</f>
        <v>Land Use / Corridor Plan</v>
      </c>
      <c r="Z101" s="968"/>
      <c r="AA101" s="968"/>
      <c r="AB101" s="968"/>
      <c r="AD101" s="230">
        <v>2</v>
      </c>
    </row>
    <row r="102" spans="1:31" ht="15" customHeight="1" thickBot="1" x14ac:dyDescent="0.3">
      <c r="A102" s="1070"/>
      <c r="B102" s="1070"/>
      <c r="C102" s="1071"/>
      <c r="D102" s="1018"/>
      <c r="E102" s="1018"/>
      <c r="F102" s="1018"/>
      <c r="G102" s="963" t="s">
        <v>329</v>
      </c>
      <c r="H102" s="964"/>
      <c r="I102" s="964"/>
      <c r="J102" s="964"/>
      <c r="K102" s="964"/>
      <c r="L102" s="964"/>
      <c r="M102" s="964"/>
      <c r="N102" s="964"/>
      <c r="O102" s="964"/>
      <c r="P102" s="964"/>
      <c r="Q102" s="964"/>
      <c r="R102" s="964"/>
      <c r="S102" s="964"/>
      <c r="T102" s="964"/>
      <c r="U102" s="964"/>
      <c r="V102" s="964"/>
      <c r="W102" s="973"/>
    </row>
    <row r="103" spans="1:31" ht="15" customHeight="1" x14ac:dyDescent="0.25">
      <c r="A103" s="1070"/>
      <c r="B103" s="1070"/>
      <c r="C103" s="1071"/>
      <c r="D103" s="1018"/>
      <c r="E103" s="1018"/>
      <c r="F103" s="1018"/>
      <c r="G103" s="1092" t="s">
        <v>330</v>
      </c>
      <c r="H103" s="1092"/>
      <c r="I103" s="1092"/>
      <c r="J103" s="1092"/>
      <c r="K103" s="1092"/>
      <c r="L103" s="1092"/>
      <c r="M103" s="1092"/>
      <c r="N103" s="1092"/>
      <c r="O103" s="1092"/>
      <c r="P103" s="1092"/>
      <c r="Q103" s="1092"/>
      <c r="R103" s="1093"/>
      <c r="S103" s="1093"/>
      <c r="T103" s="1094"/>
      <c r="U103" s="1094"/>
      <c r="V103" s="1094"/>
      <c r="W103" s="1095"/>
    </row>
    <row r="104" spans="1:31" ht="15" customHeight="1" thickBot="1" x14ac:dyDescent="0.3">
      <c r="A104" s="1070"/>
      <c r="B104" s="1070"/>
      <c r="C104" s="1071"/>
      <c r="D104" s="1018"/>
      <c r="E104" s="1018"/>
      <c r="F104" s="1090"/>
      <c r="G104" s="1096" t="s">
        <v>331</v>
      </c>
      <c r="H104" s="964"/>
      <c r="I104" s="964"/>
      <c r="J104" s="964"/>
      <c r="K104" s="964"/>
      <c r="L104" s="964"/>
      <c r="M104" s="964"/>
      <c r="N104" s="964"/>
      <c r="O104" s="964"/>
      <c r="P104" s="964"/>
      <c r="Q104" s="964"/>
      <c r="R104" s="965"/>
      <c r="S104" s="965"/>
      <c r="T104" s="965"/>
      <c r="U104" s="965"/>
      <c r="V104" s="965"/>
      <c r="W104" s="1097"/>
    </row>
    <row r="105" spans="1:31" ht="15" customHeight="1" x14ac:dyDescent="0.25">
      <c r="A105" s="1070"/>
      <c r="B105" s="1070"/>
      <c r="C105" s="1071"/>
      <c r="D105" s="1018"/>
      <c r="E105" s="1018"/>
      <c r="F105" s="1018"/>
      <c r="G105" s="1001" t="s">
        <v>332</v>
      </c>
      <c r="H105" s="1001"/>
      <c r="I105" s="1001"/>
      <c r="J105" s="1001"/>
      <c r="K105" s="1001"/>
      <c r="L105" s="1001"/>
      <c r="M105" s="1001"/>
      <c r="N105" s="1001"/>
      <c r="O105" s="1001"/>
      <c r="P105" s="1001"/>
      <c r="Q105" s="1001"/>
      <c r="R105" s="974"/>
      <c r="S105" s="974"/>
      <c r="T105" s="975"/>
      <c r="U105" s="975"/>
      <c r="V105" s="975"/>
      <c r="W105" s="976"/>
    </row>
    <row r="106" spans="1:31" ht="15" customHeight="1" thickBot="1" x14ac:dyDescent="0.3">
      <c r="A106" s="1070"/>
      <c r="B106" s="1070"/>
      <c r="C106" s="1071"/>
      <c r="D106" s="1091"/>
      <c r="E106" s="1091"/>
      <c r="F106" s="1091"/>
      <c r="G106" s="1098" t="s">
        <v>333</v>
      </c>
      <c r="H106" s="1099"/>
      <c r="I106" s="1099"/>
      <c r="J106" s="1099"/>
      <c r="K106" s="1099"/>
      <c r="L106" s="1099"/>
      <c r="M106" s="1099"/>
      <c r="N106" s="1099"/>
      <c r="O106" s="1099"/>
      <c r="P106" s="1099"/>
      <c r="Q106" s="1099"/>
      <c r="R106" s="1099"/>
      <c r="S106" s="1099"/>
      <c r="T106" s="1099"/>
      <c r="U106" s="1099"/>
      <c r="V106" s="1099"/>
      <c r="W106" s="1100"/>
    </row>
    <row r="107" spans="1:31" ht="15" customHeight="1" x14ac:dyDescent="0.25">
      <c r="A107" s="1070"/>
      <c r="B107" s="1070"/>
      <c r="C107" s="1071"/>
      <c r="D107" s="1101" t="s">
        <v>334</v>
      </c>
      <c r="E107" s="1102"/>
      <c r="F107" s="1103"/>
      <c r="G107" s="1104" t="s">
        <v>335</v>
      </c>
      <c r="H107" s="1105"/>
      <c r="I107" s="1105"/>
      <c r="J107" s="1105"/>
      <c r="K107" s="1105"/>
      <c r="L107" s="1105"/>
      <c r="M107" s="1105"/>
      <c r="N107" s="1105"/>
      <c r="O107" s="1105"/>
      <c r="P107" s="1105"/>
      <c r="Q107" s="1106"/>
      <c r="R107" s="1107"/>
      <c r="S107" s="1108"/>
      <c r="T107" s="1108"/>
      <c r="U107" s="1108"/>
      <c r="V107" s="1108"/>
      <c r="W107" s="1108"/>
    </row>
    <row r="108" spans="1:31" ht="15" customHeight="1" thickBot="1" x14ac:dyDescent="0.3">
      <c r="A108" s="1073"/>
      <c r="B108" s="1073"/>
      <c r="C108" s="1074"/>
      <c r="D108" s="1072"/>
      <c r="E108" s="1073"/>
      <c r="F108" s="1074"/>
      <c r="G108" s="1109" t="s">
        <v>336</v>
      </c>
      <c r="H108" s="1110"/>
      <c r="I108" s="1110"/>
      <c r="J108" s="1110"/>
      <c r="K108" s="1110"/>
      <c r="L108" s="1110"/>
      <c r="M108" s="1110"/>
      <c r="N108" s="1110"/>
      <c r="O108" s="1110"/>
      <c r="P108" s="1110"/>
      <c r="Q108" s="1110"/>
      <c r="R108" s="1110"/>
      <c r="S108" s="1110"/>
      <c r="T108" s="1110"/>
      <c r="U108" s="1110"/>
      <c r="V108" s="1110"/>
      <c r="W108" s="1110"/>
    </row>
    <row r="109" spans="1:31" ht="13.95" customHeight="1" thickTop="1" x14ac:dyDescent="0.35">
      <c r="A109" s="1111" t="s">
        <v>337</v>
      </c>
      <c r="B109" s="1112"/>
      <c r="C109" s="1113"/>
      <c r="D109" s="1120" t="s">
        <v>334</v>
      </c>
      <c r="E109" s="1112"/>
      <c r="F109" s="1121"/>
      <c r="G109" s="1126" t="s">
        <v>338</v>
      </c>
      <c r="H109" s="1127"/>
      <c r="I109" s="1127"/>
      <c r="J109" s="1127"/>
      <c r="K109" s="1127"/>
      <c r="L109" s="1127"/>
      <c r="M109" s="1127"/>
      <c r="N109" s="1127"/>
      <c r="O109" s="1127"/>
      <c r="P109" s="1127"/>
      <c r="Q109" s="1128"/>
      <c r="R109" s="290" t="s">
        <v>339</v>
      </c>
      <c r="S109" s="290"/>
      <c r="T109" s="1004" t="s">
        <v>340</v>
      </c>
      <c r="U109" s="1004"/>
      <c r="V109" s="1004"/>
      <c r="W109" s="1005"/>
      <c r="X109" s="8"/>
      <c r="Y109" s="962" t="str">
        <f>G109</f>
        <v>TOD Planning</v>
      </c>
      <c r="Z109" s="962"/>
      <c r="AA109" s="962"/>
      <c r="AB109" s="962"/>
      <c r="AC109" s="962"/>
      <c r="AD109" s="229">
        <v>1</v>
      </c>
      <c r="AE109" s="8"/>
    </row>
    <row r="110" spans="1:31" ht="13.95" customHeight="1" thickBot="1" x14ac:dyDescent="0.4">
      <c r="A110" s="1114"/>
      <c r="B110" s="1115"/>
      <c r="C110" s="1116"/>
      <c r="D110" s="1122"/>
      <c r="E110" s="1115"/>
      <c r="F110" s="1123"/>
      <c r="G110" s="1038" t="s">
        <v>341</v>
      </c>
      <c r="H110" s="1039"/>
      <c r="I110" s="1039"/>
      <c r="J110" s="1039"/>
      <c r="K110" s="1039"/>
      <c r="L110" s="1039"/>
      <c r="M110" s="1039"/>
      <c r="N110" s="1039"/>
      <c r="O110" s="1039"/>
      <c r="P110" s="1039"/>
      <c r="Q110" s="1039"/>
      <c r="R110" s="268"/>
      <c r="S110" s="268"/>
      <c r="T110" s="268"/>
      <c r="U110" s="268"/>
      <c r="V110" s="268"/>
      <c r="W110" s="269"/>
      <c r="X110" s="8"/>
      <c r="Y110" s="968" t="str">
        <f>G111</f>
        <v>TOD - Supportive Policy</v>
      </c>
      <c r="Z110" s="968"/>
      <c r="AA110" s="968"/>
      <c r="AB110" s="968"/>
      <c r="AC110" s="968"/>
      <c r="AD110" s="230">
        <v>1</v>
      </c>
      <c r="AE110" s="8"/>
    </row>
    <row r="111" spans="1:31" ht="13.95" customHeight="1" thickTop="1" x14ac:dyDescent="0.35">
      <c r="A111" s="1114"/>
      <c r="B111" s="1115"/>
      <c r="C111" s="1116"/>
      <c r="D111" s="1122"/>
      <c r="E111" s="1115"/>
      <c r="F111" s="1123"/>
      <c r="G111" s="1132" t="s">
        <v>342</v>
      </c>
      <c r="H111" s="1133"/>
      <c r="I111" s="1133"/>
      <c r="J111" s="1133"/>
      <c r="K111" s="1133"/>
      <c r="L111" s="1133"/>
      <c r="M111" s="1133"/>
      <c r="N111" s="1133"/>
      <c r="O111" s="1133"/>
      <c r="P111" s="1133"/>
      <c r="Q111" s="306" t="s">
        <v>343</v>
      </c>
      <c r="R111" s="311"/>
      <c r="S111" s="1134" t="s">
        <v>340</v>
      </c>
      <c r="T111" s="1134"/>
      <c r="U111" s="1134"/>
      <c r="V111" s="1135"/>
      <c r="W111" s="304"/>
      <c r="X111" s="8"/>
      <c r="Y111" s="267" t="str">
        <f>G113</f>
        <v>TOD Implementation</v>
      </c>
      <c r="Z111" s="267"/>
      <c r="AA111" s="267"/>
      <c r="AB111" s="267"/>
      <c r="AC111" s="267"/>
      <c r="AD111" s="230">
        <v>1</v>
      </c>
      <c r="AE111" s="8"/>
    </row>
    <row r="112" spans="1:31" ht="13.95" customHeight="1" thickBot="1" x14ac:dyDescent="0.4">
      <c r="A112" s="1114"/>
      <c r="B112" s="1115"/>
      <c r="C112" s="1116"/>
      <c r="D112" s="1122"/>
      <c r="E112" s="1115"/>
      <c r="F112" s="1123"/>
      <c r="G112" s="1038" t="s">
        <v>344</v>
      </c>
      <c r="H112" s="1039"/>
      <c r="I112" s="1039"/>
      <c r="J112" s="1039"/>
      <c r="K112" s="1039"/>
      <c r="L112" s="1039"/>
      <c r="M112" s="1039"/>
      <c r="N112" s="1039"/>
      <c r="O112" s="1039"/>
      <c r="P112" s="1039"/>
      <c r="Q112" s="1039"/>
      <c r="R112" s="1039"/>
      <c r="S112" s="1039"/>
      <c r="T112" s="1039"/>
      <c r="U112" s="1039"/>
      <c r="V112" s="1039"/>
      <c r="W112" s="304"/>
      <c r="X112" s="8"/>
      <c r="Y112" s="267"/>
      <c r="Z112" s="267"/>
      <c r="AA112" s="267"/>
      <c r="AB112" s="267"/>
      <c r="AC112" s="267"/>
      <c r="AD112" s="230"/>
      <c r="AE112" s="8"/>
    </row>
    <row r="113" spans="1:30" ht="13.95" customHeight="1" x14ac:dyDescent="0.25">
      <c r="A113" s="1114"/>
      <c r="B113" s="1115"/>
      <c r="C113" s="1116"/>
      <c r="D113" s="1122"/>
      <c r="E113" s="1115"/>
      <c r="F113" s="1123"/>
      <c r="G113" s="1136" t="s">
        <v>345</v>
      </c>
      <c r="H113" s="1137"/>
      <c r="I113" s="1137"/>
      <c r="J113" s="1137"/>
      <c r="K113" s="1137"/>
      <c r="L113" s="1137"/>
      <c r="M113" s="1137"/>
      <c r="N113" s="1137"/>
      <c r="O113" s="1137"/>
      <c r="P113" s="1137"/>
      <c r="Q113" s="1138"/>
      <c r="R113" s="291" t="s">
        <v>339</v>
      </c>
      <c r="S113" s="291"/>
      <c r="T113" s="971" t="s">
        <v>340</v>
      </c>
      <c r="U113" s="971"/>
      <c r="V113" s="971"/>
      <c r="W113" s="972"/>
    </row>
    <row r="114" spans="1:30" ht="13.95" customHeight="1" thickBot="1" x14ac:dyDescent="0.3">
      <c r="A114" s="1117"/>
      <c r="B114" s="1118"/>
      <c r="C114" s="1119"/>
      <c r="D114" s="1124"/>
      <c r="E114" s="1118"/>
      <c r="F114" s="1125"/>
      <c r="G114" s="1109" t="s">
        <v>346</v>
      </c>
      <c r="H114" s="1110"/>
      <c r="I114" s="1110"/>
      <c r="J114" s="1110"/>
      <c r="K114" s="1110"/>
      <c r="L114" s="1110"/>
      <c r="M114" s="1110"/>
      <c r="N114" s="1110"/>
      <c r="O114" s="1110"/>
      <c r="P114" s="1110"/>
      <c r="Q114" s="1110"/>
      <c r="R114" s="270"/>
      <c r="S114" s="270"/>
      <c r="T114" s="270"/>
      <c r="U114" s="270"/>
      <c r="V114" s="270"/>
      <c r="W114" s="292"/>
    </row>
    <row r="115" spans="1:30" ht="14.25" customHeight="1" thickTop="1" x14ac:dyDescent="0.25">
      <c r="A115" s="1061" t="s">
        <v>347</v>
      </c>
      <c r="B115" s="1061"/>
      <c r="C115" s="1061"/>
      <c r="D115" s="1139" t="s">
        <v>327</v>
      </c>
      <c r="E115" s="1061"/>
      <c r="F115" s="1062"/>
      <c r="G115" s="983" t="s">
        <v>348</v>
      </c>
      <c r="H115" s="983"/>
      <c r="I115" s="983"/>
      <c r="J115" s="983"/>
      <c r="K115" s="983"/>
      <c r="L115" s="983"/>
      <c r="M115" s="983"/>
      <c r="N115" s="983"/>
      <c r="O115" s="983"/>
      <c r="P115" s="983"/>
      <c r="Q115" s="983"/>
      <c r="R115" s="1141" t="s">
        <v>187</v>
      </c>
      <c r="S115" s="1141"/>
      <c r="T115" s="994" t="s">
        <v>281</v>
      </c>
      <c r="U115" s="994"/>
      <c r="V115" s="994"/>
      <c r="W115" s="995"/>
      <c r="Y115" s="1142" t="str">
        <f>G115</f>
        <v>Roadway Rehabilitation - Safety</v>
      </c>
      <c r="Z115" s="1142"/>
      <c r="AA115" s="1142"/>
      <c r="AB115" s="1142"/>
      <c r="AC115" s="1142"/>
      <c r="AD115" s="293">
        <v>1</v>
      </c>
    </row>
    <row r="116" spans="1:30" ht="14.25" customHeight="1" thickBot="1" x14ac:dyDescent="0.3">
      <c r="A116" s="800"/>
      <c r="B116" s="800"/>
      <c r="C116" s="800"/>
      <c r="D116" s="1140"/>
      <c r="E116" s="800"/>
      <c r="F116" s="1063"/>
      <c r="G116" s="984" t="s">
        <v>349</v>
      </c>
      <c r="H116" s="965"/>
      <c r="I116" s="965"/>
      <c r="J116" s="965"/>
      <c r="K116" s="965"/>
      <c r="L116" s="965"/>
      <c r="M116" s="965"/>
      <c r="N116" s="965"/>
      <c r="O116" s="965"/>
      <c r="P116" s="965"/>
      <c r="Q116" s="965"/>
      <c r="R116" s="965"/>
      <c r="S116" s="965"/>
      <c r="T116" s="965"/>
      <c r="U116" s="965"/>
      <c r="V116" s="965"/>
      <c r="W116" s="966"/>
      <c r="Y116" s="967" t="str">
        <f>G117</f>
        <v>Intersection safety modifications</v>
      </c>
      <c r="Z116" s="968"/>
      <c r="AA116" s="968"/>
      <c r="AB116" s="968"/>
      <c r="AC116" s="1000"/>
      <c r="AD116" s="233">
        <v>1</v>
      </c>
    </row>
    <row r="117" spans="1:30" ht="14.25" customHeight="1" x14ac:dyDescent="0.25">
      <c r="A117" s="800"/>
      <c r="B117" s="800"/>
      <c r="C117" s="800"/>
      <c r="D117" s="1140"/>
      <c r="E117" s="800"/>
      <c r="F117" s="1063"/>
      <c r="G117" s="983" t="s">
        <v>350</v>
      </c>
      <c r="H117" s="983"/>
      <c r="I117" s="983"/>
      <c r="J117" s="983"/>
      <c r="K117" s="983"/>
      <c r="L117" s="983"/>
      <c r="M117" s="983"/>
      <c r="N117" s="983"/>
      <c r="O117" s="983"/>
      <c r="P117" s="983"/>
      <c r="Q117" s="983"/>
      <c r="R117" s="970" t="s">
        <v>187</v>
      </c>
      <c r="S117" s="970"/>
      <c r="T117" s="971" t="s">
        <v>281</v>
      </c>
      <c r="U117" s="971"/>
      <c r="V117" s="971"/>
      <c r="W117" s="972"/>
      <c r="Y117" s="967" t="str">
        <f>G119</f>
        <v>Intelligent Transportation Systems</v>
      </c>
      <c r="Z117" s="968"/>
      <c r="AA117" s="968"/>
      <c r="AB117" s="968"/>
      <c r="AC117" s="1000"/>
      <c r="AD117" s="233">
        <v>2</v>
      </c>
    </row>
    <row r="118" spans="1:30" ht="14.25" customHeight="1" thickBot="1" x14ac:dyDescent="0.3">
      <c r="A118" s="800"/>
      <c r="B118" s="800"/>
      <c r="C118" s="800"/>
      <c r="D118" s="1140"/>
      <c r="E118" s="800"/>
      <c r="F118" s="1063"/>
      <c r="G118" s="984" t="s">
        <v>351</v>
      </c>
      <c r="H118" s="965"/>
      <c r="I118" s="965"/>
      <c r="J118" s="965"/>
      <c r="K118" s="965"/>
      <c r="L118" s="965"/>
      <c r="M118" s="965"/>
      <c r="N118" s="965"/>
      <c r="O118" s="965"/>
      <c r="P118" s="965"/>
      <c r="Q118" s="965"/>
      <c r="R118" s="965"/>
      <c r="S118" s="965"/>
      <c r="T118" s="965"/>
      <c r="U118" s="965"/>
      <c r="V118" s="965"/>
      <c r="W118" s="966"/>
      <c r="Y118" s="967" t="str">
        <f>G121</f>
        <v>Pavement rehabilitation or reconstruction</v>
      </c>
      <c r="Z118" s="968"/>
      <c r="AA118" s="968"/>
      <c r="AB118" s="968"/>
      <c r="AC118" s="1000"/>
      <c r="AD118" s="233">
        <v>2</v>
      </c>
    </row>
    <row r="119" spans="1:30" ht="14.25" customHeight="1" x14ac:dyDescent="0.25">
      <c r="A119" s="800"/>
      <c r="B119" s="800"/>
      <c r="C119" s="800"/>
      <c r="D119" s="1140"/>
      <c r="E119" s="800"/>
      <c r="F119" s="1063"/>
      <c r="G119" s="1021" t="s">
        <v>352</v>
      </c>
      <c r="H119" s="1021"/>
      <c r="I119" s="1021"/>
      <c r="J119" s="1021"/>
      <c r="K119" s="1021"/>
      <c r="L119" s="1021"/>
      <c r="M119" s="1021"/>
      <c r="N119" s="1021"/>
      <c r="O119" s="1021"/>
      <c r="P119" s="1021"/>
      <c r="Q119" s="1021"/>
      <c r="R119" s="1143"/>
      <c r="S119" s="1143"/>
      <c r="T119" s="1144"/>
      <c r="U119" s="1144"/>
      <c r="V119" s="1144"/>
      <c r="W119" s="1145"/>
      <c r="Y119" s="967" t="str">
        <f>G123</f>
        <v>Railway-highway grade crossings</v>
      </c>
      <c r="Z119" s="968"/>
      <c r="AA119" s="968"/>
      <c r="AB119" s="968"/>
      <c r="AC119" s="1000"/>
      <c r="AD119" s="233">
        <v>2</v>
      </c>
    </row>
    <row r="120" spans="1:30" ht="14.25" customHeight="1" thickBot="1" x14ac:dyDescent="0.3">
      <c r="A120" s="800"/>
      <c r="B120" s="800"/>
      <c r="C120" s="800"/>
      <c r="D120" s="1140"/>
      <c r="E120" s="800"/>
      <c r="F120" s="1063"/>
      <c r="G120" s="991" t="s">
        <v>353</v>
      </c>
      <c r="H120" s="992"/>
      <c r="I120" s="992"/>
      <c r="J120" s="992"/>
      <c r="K120" s="992"/>
      <c r="L120" s="992"/>
      <c r="M120" s="992"/>
      <c r="N120" s="992"/>
      <c r="O120" s="992"/>
      <c r="P120" s="992"/>
      <c r="Q120" s="992"/>
      <c r="R120" s="992"/>
      <c r="S120" s="992"/>
      <c r="T120" s="992"/>
      <c r="U120" s="992"/>
      <c r="V120" s="992"/>
      <c r="W120" s="993"/>
      <c r="Y120" s="967" t="str">
        <f>G125</f>
        <v>Intersection congestion modifications</v>
      </c>
      <c r="Z120" s="968"/>
      <c r="AA120" s="968"/>
      <c r="AB120" s="968"/>
      <c r="AC120" s="1000"/>
      <c r="AD120" s="233">
        <v>2</v>
      </c>
    </row>
    <row r="121" spans="1:30" ht="14.25" customHeight="1" x14ac:dyDescent="0.25">
      <c r="A121" s="800"/>
      <c r="B121" s="800"/>
      <c r="C121" s="800"/>
      <c r="D121" s="1140"/>
      <c r="E121" s="800"/>
      <c r="F121" s="1063"/>
      <c r="G121" s="983" t="s">
        <v>354</v>
      </c>
      <c r="H121" s="983"/>
      <c r="I121" s="983"/>
      <c r="J121" s="983"/>
      <c r="K121" s="983"/>
      <c r="L121" s="983"/>
      <c r="M121" s="983"/>
      <c r="N121" s="983"/>
      <c r="O121" s="983"/>
      <c r="P121" s="983"/>
      <c r="Q121" s="983"/>
      <c r="R121" s="970" t="s">
        <v>325</v>
      </c>
      <c r="S121" s="970"/>
      <c r="T121" s="971" t="s">
        <v>270</v>
      </c>
      <c r="U121" s="971"/>
      <c r="V121" s="971"/>
      <c r="W121" s="972"/>
      <c r="Y121" s="967" t="str">
        <f>G127</f>
        <v>Traffic monitoring / management / control</v>
      </c>
      <c r="Z121" s="968"/>
      <c r="AA121" s="968"/>
      <c r="AB121" s="968"/>
      <c r="AC121" s="1000"/>
      <c r="AD121" s="233">
        <v>2</v>
      </c>
    </row>
    <row r="122" spans="1:30" ht="14.25" customHeight="1" thickBot="1" x14ac:dyDescent="0.3">
      <c r="A122" s="800"/>
      <c r="B122" s="800"/>
      <c r="C122" s="800"/>
      <c r="D122" s="1140"/>
      <c r="E122" s="800"/>
      <c r="F122" s="1063"/>
      <c r="G122" s="984" t="s">
        <v>355</v>
      </c>
      <c r="H122" s="965"/>
      <c r="I122" s="965"/>
      <c r="J122" s="965"/>
      <c r="K122" s="965"/>
      <c r="L122" s="965"/>
      <c r="M122" s="965"/>
      <c r="N122" s="965"/>
      <c r="O122" s="965"/>
      <c r="P122" s="965"/>
      <c r="Q122" s="965"/>
      <c r="R122" s="965"/>
      <c r="S122" s="965"/>
      <c r="T122" s="965"/>
      <c r="U122" s="965"/>
      <c r="V122" s="965"/>
      <c r="W122" s="966"/>
      <c r="Y122" s="967" t="str">
        <f>G129</f>
        <v>Bridge replacement, rehabilitation or reconstruction</v>
      </c>
      <c r="Z122" s="968"/>
      <c r="AA122" s="968"/>
      <c r="AB122" s="968"/>
      <c r="AC122" s="1000"/>
      <c r="AD122" s="233">
        <v>2</v>
      </c>
    </row>
    <row r="123" spans="1:30" ht="14.25" customHeight="1" x14ac:dyDescent="0.25">
      <c r="A123" s="800"/>
      <c r="B123" s="800"/>
      <c r="C123" s="800"/>
      <c r="D123" s="1140"/>
      <c r="E123" s="800"/>
      <c r="F123" s="1063"/>
      <c r="G123" s="983" t="s">
        <v>356</v>
      </c>
      <c r="H123" s="983"/>
      <c r="I123" s="983"/>
      <c r="J123" s="983"/>
      <c r="K123" s="983"/>
      <c r="L123" s="983"/>
      <c r="M123" s="983"/>
      <c r="N123" s="983"/>
      <c r="O123" s="983"/>
      <c r="P123" s="983"/>
      <c r="Q123" s="983"/>
      <c r="R123" s="970" t="s">
        <v>187</v>
      </c>
      <c r="S123" s="970"/>
      <c r="T123" s="971" t="s">
        <v>281</v>
      </c>
      <c r="U123" s="971"/>
      <c r="V123" s="971"/>
      <c r="W123" s="972"/>
      <c r="Y123" s="967" t="str">
        <f>G131</f>
        <v>Emergency communications equipment / priority control systems</v>
      </c>
      <c r="Z123" s="968"/>
      <c r="AA123" s="968"/>
      <c r="AB123" s="968"/>
      <c r="AC123" s="1000"/>
      <c r="AD123" s="233">
        <v>2</v>
      </c>
    </row>
    <row r="124" spans="1:30" ht="14.25" customHeight="1" thickBot="1" x14ac:dyDescent="0.3">
      <c r="A124" s="800"/>
      <c r="B124" s="800"/>
      <c r="C124" s="800"/>
      <c r="D124" s="1140"/>
      <c r="E124" s="800"/>
      <c r="F124" s="1063"/>
      <c r="G124" s="984" t="s">
        <v>357</v>
      </c>
      <c r="H124" s="965"/>
      <c r="I124" s="965"/>
      <c r="J124" s="965"/>
      <c r="K124" s="965"/>
      <c r="L124" s="965"/>
      <c r="M124" s="965"/>
      <c r="N124" s="965"/>
      <c r="O124" s="965"/>
      <c r="P124" s="965"/>
      <c r="Q124" s="965"/>
      <c r="R124" s="965"/>
      <c r="S124" s="965"/>
      <c r="T124" s="965"/>
      <c r="U124" s="965"/>
      <c r="V124" s="965"/>
      <c r="W124" s="966"/>
      <c r="Y124" s="967" t="str">
        <f>G133</f>
        <v>Travel demand management strategies / programs</v>
      </c>
      <c r="Z124" s="968"/>
      <c r="AA124" s="968"/>
      <c r="AB124" s="968"/>
      <c r="AC124" s="1000"/>
      <c r="AD124" s="233">
        <v>2</v>
      </c>
    </row>
    <row r="125" spans="1:30" ht="14.25" customHeight="1" x14ac:dyDescent="0.25">
      <c r="A125" s="800"/>
      <c r="B125" s="800"/>
      <c r="C125" s="800"/>
      <c r="D125" s="1140"/>
      <c r="E125" s="800"/>
      <c r="F125" s="1063"/>
      <c r="G125" s="983" t="s">
        <v>358</v>
      </c>
      <c r="H125" s="983"/>
      <c r="I125" s="983"/>
      <c r="J125" s="983"/>
      <c r="K125" s="983"/>
      <c r="L125" s="983"/>
      <c r="M125" s="983"/>
      <c r="N125" s="983"/>
      <c r="O125" s="983"/>
      <c r="P125" s="983"/>
      <c r="Q125" s="983"/>
      <c r="R125" s="970" t="s">
        <v>186</v>
      </c>
      <c r="S125" s="970"/>
      <c r="T125" s="971" t="s">
        <v>257</v>
      </c>
      <c r="U125" s="971"/>
      <c r="V125" s="971"/>
      <c r="W125" s="972"/>
      <c r="Y125" s="967" t="str">
        <f>G135</f>
        <v>Traffic Signal moderization</v>
      </c>
      <c r="Z125" s="968"/>
      <c r="AA125" s="968"/>
      <c r="AB125" s="968"/>
      <c r="AC125" s="1000"/>
      <c r="AD125" s="233">
        <v>2</v>
      </c>
    </row>
    <row r="126" spans="1:30" ht="14.25" customHeight="1" thickBot="1" x14ac:dyDescent="0.3">
      <c r="A126" s="800"/>
      <c r="B126" s="800"/>
      <c r="C126" s="800"/>
      <c r="D126" s="1140"/>
      <c r="E126" s="800"/>
      <c r="F126" s="1063"/>
      <c r="G126" s="984" t="s">
        <v>359</v>
      </c>
      <c r="H126" s="965"/>
      <c r="I126" s="965"/>
      <c r="J126" s="965"/>
      <c r="K126" s="965"/>
      <c r="L126" s="965"/>
      <c r="M126" s="965"/>
      <c r="N126" s="965"/>
      <c r="O126" s="965"/>
      <c r="P126" s="965"/>
      <c r="Q126" s="965"/>
      <c r="R126" s="965"/>
      <c r="S126" s="965"/>
      <c r="T126" s="965"/>
      <c r="U126" s="965"/>
      <c r="V126" s="965"/>
      <c r="W126" s="966"/>
      <c r="Y126" s="1058" t="str">
        <f>G137</f>
        <v>Safety devices/control, rumbles, skid resist., or remove obstacles at crash loc.</v>
      </c>
      <c r="Z126" s="689"/>
      <c r="AA126" s="689"/>
      <c r="AB126" s="689"/>
      <c r="AC126" s="1059"/>
      <c r="AD126" s="233">
        <v>1</v>
      </c>
    </row>
    <row r="127" spans="1:30" ht="14.25" customHeight="1" x14ac:dyDescent="0.25">
      <c r="A127" s="800"/>
      <c r="B127" s="800"/>
      <c r="C127" s="800"/>
      <c r="D127" s="1140"/>
      <c r="E127" s="800"/>
      <c r="F127" s="1063"/>
      <c r="G127" s="983" t="s">
        <v>360</v>
      </c>
      <c r="H127" s="983"/>
      <c r="I127" s="983"/>
      <c r="J127" s="983"/>
      <c r="K127" s="983"/>
      <c r="L127" s="983"/>
      <c r="M127" s="983"/>
      <c r="N127" s="983"/>
      <c r="O127" s="983"/>
      <c r="P127" s="983"/>
      <c r="Q127" s="983"/>
      <c r="R127" s="974"/>
      <c r="S127" s="974"/>
      <c r="T127" s="975"/>
      <c r="U127" s="975"/>
      <c r="V127" s="975"/>
      <c r="W127" s="976"/>
      <c r="Y127" s="967" t="str">
        <f>G139</f>
        <v>Construction and operational modifications on high-risk rural roads</v>
      </c>
      <c r="Z127" s="968"/>
      <c r="AA127" s="968"/>
      <c r="AB127" s="968"/>
      <c r="AC127" s="1000"/>
      <c r="AD127" s="233">
        <v>3</v>
      </c>
    </row>
    <row r="128" spans="1:30" ht="14.25" customHeight="1" thickBot="1" x14ac:dyDescent="0.3">
      <c r="A128" s="800"/>
      <c r="B128" s="800"/>
      <c r="C128" s="800"/>
      <c r="D128" s="1140"/>
      <c r="E128" s="800"/>
      <c r="F128" s="1063"/>
      <c r="G128" s="984" t="s">
        <v>361</v>
      </c>
      <c r="H128" s="965"/>
      <c r="I128" s="965"/>
      <c r="J128" s="965"/>
      <c r="K128" s="965"/>
      <c r="L128" s="965"/>
      <c r="M128" s="965"/>
      <c r="N128" s="965"/>
      <c r="O128" s="965"/>
      <c r="P128" s="965"/>
      <c r="Q128" s="965"/>
      <c r="R128" s="965"/>
      <c r="S128" s="965"/>
      <c r="T128" s="965"/>
      <c r="U128" s="965"/>
      <c r="V128" s="965"/>
      <c r="W128" s="966"/>
      <c r="Y128" s="967" t="str">
        <f>G141</f>
        <v>Highway signs for retroreflectivity</v>
      </c>
      <c r="Z128" s="968"/>
      <c r="AA128" s="968"/>
      <c r="AB128" s="968"/>
      <c r="AC128" s="1000"/>
      <c r="AD128" s="233">
        <v>1</v>
      </c>
    </row>
    <row r="129" spans="1:30" ht="14.25" customHeight="1" x14ac:dyDescent="0.25">
      <c r="A129" s="800"/>
      <c r="B129" s="800"/>
      <c r="C129" s="800"/>
      <c r="D129" s="1140"/>
      <c r="E129" s="800"/>
      <c r="F129" s="1063"/>
      <c r="G129" s="983" t="s">
        <v>362</v>
      </c>
      <c r="H129" s="983"/>
      <c r="I129" s="983"/>
      <c r="J129" s="983"/>
      <c r="K129" s="983"/>
      <c r="L129" s="983"/>
      <c r="M129" s="983"/>
      <c r="N129" s="983"/>
      <c r="O129" s="983"/>
      <c r="P129" s="983"/>
      <c r="Q129" s="983"/>
      <c r="R129" s="970" t="s">
        <v>325</v>
      </c>
      <c r="S129" s="970"/>
      <c r="T129" s="971" t="s">
        <v>270</v>
      </c>
      <c r="U129" s="971"/>
      <c r="V129" s="971"/>
      <c r="W129" s="972"/>
      <c r="Y129" s="967" t="str">
        <f>G143</f>
        <v>Pavement and shoulder widening to remedy unsafe conditions</v>
      </c>
      <c r="Z129" s="968"/>
      <c r="AA129" s="968"/>
      <c r="AB129" s="968"/>
      <c r="AC129" s="1000"/>
      <c r="AD129" s="233">
        <v>1</v>
      </c>
    </row>
    <row r="130" spans="1:30" ht="14.25" customHeight="1" thickBot="1" x14ac:dyDescent="0.3">
      <c r="A130" s="800"/>
      <c r="B130" s="800"/>
      <c r="C130" s="800"/>
      <c r="D130" s="1140"/>
      <c r="E130" s="800"/>
      <c r="F130" s="1063"/>
      <c r="G130" s="991" t="s">
        <v>363</v>
      </c>
      <c r="H130" s="992"/>
      <c r="I130" s="992"/>
      <c r="J130" s="992"/>
      <c r="K130" s="992"/>
      <c r="L130" s="992"/>
      <c r="M130" s="992"/>
      <c r="N130" s="992"/>
      <c r="O130" s="992"/>
      <c r="P130" s="992"/>
      <c r="Q130" s="992"/>
      <c r="R130" s="992"/>
      <c r="S130" s="992"/>
      <c r="T130" s="992"/>
      <c r="U130" s="992"/>
      <c r="V130" s="992"/>
      <c r="W130" s="993"/>
      <c r="Y130" s="967" t="str">
        <f>G145</f>
        <v>Fringe and corridor parking facilities / programs</v>
      </c>
      <c r="Z130" s="968"/>
      <c r="AA130" s="968"/>
      <c r="AB130" s="968"/>
      <c r="AC130" s="1000"/>
      <c r="AD130" s="233">
        <v>3</v>
      </c>
    </row>
    <row r="131" spans="1:30" ht="14.25" customHeight="1" x14ac:dyDescent="0.25">
      <c r="A131" s="800"/>
      <c r="B131" s="800"/>
      <c r="C131" s="800"/>
      <c r="D131" s="1140"/>
      <c r="E131" s="800"/>
      <c r="F131" s="1063"/>
      <c r="G131" s="1021" t="s">
        <v>364</v>
      </c>
      <c r="H131" s="1021"/>
      <c r="I131" s="1021"/>
      <c r="J131" s="1021"/>
      <c r="K131" s="1021"/>
      <c r="L131" s="1021"/>
      <c r="M131" s="1021"/>
      <c r="N131" s="1021"/>
      <c r="O131" s="1021"/>
      <c r="P131" s="1021"/>
      <c r="Q131" s="1021"/>
      <c r="R131" s="977"/>
      <c r="S131" s="977"/>
      <c r="T131" s="978"/>
      <c r="U131" s="978"/>
      <c r="V131" s="978"/>
      <c r="W131" s="979"/>
      <c r="Y131" s="224" t="str">
        <f>G147</f>
        <v>Conduct model traffic enforcement activity at rail/highway crossing</v>
      </c>
      <c r="Z131" s="224"/>
      <c r="AA131" s="224"/>
      <c r="AB131" s="224"/>
      <c r="AC131" s="224"/>
      <c r="AD131" s="233">
        <v>3</v>
      </c>
    </row>
    <row r="132" spans="1:30" ht="14.25" customHeight="1" thickBot="1" x14ac:dyDescent="0.3">
      <c r="A132" s="800"/>
      <c r="B132" s="800"/>
      <c r="C132" s="800"/>
      <c r="D132" s="1140"/>
      <c r="E132" s="800"/>
      <c r="F132" s="1063"/>
      <c r="G132" s="991" t="s">
        <v>365</v>
      </c>
      <c r="H132" s="992"/>
      <c r="I132" s="992"/>
      <c r="J132" s="992"/>
      <c r="K132" s="992"/>
      <c r="L132" s="992"/>
      <c r="M132" s="992"/>
      <c r="N132" s="992"/>
      <c r="O132" s="992"/>
      <c r="P132" s="992"/>
      <c r="Q132" s="992"/>
      <c r="R132" s="992"/>
      <c r="S132" s="992"/>
      <c r="T132" s="992"/>
      <c r="U132" s="992"/>
      <c r="V132" s="992"/>
      <c r="W132" s="993"/>
      <c r="Y132" s="267"/>
      <c r="Z132" s="267"/>
      <c r="AA132" s="267"/>
      <c r="AB132" s="267"/>
      <c r="AC132" s="267"/>
      <c r="AD132" s="233"/>
    </row>
    <row r="133" spans="1:30" ht="14.25" customHeight="1" x14ac:dyDescent="0.25">
      <c r="A133" s="800"/>
      <c r="B133" s="800"/>
      <c r="C133" s="800"/>
      <c r="D133" s="1140"/>
      <c r="E133" s="800"/>
      <c r="F133" s="1063"/>
      <c r="G133" s="1021" t="s">
        <v>366</v>
      </c>
      <c r="H133" s="1021"/>
      <c r="I133" s="1021"/>
      <c r="J133" s="1021"/>
      <c r="K133" s="1021"/>
      <c r="L133" s="1021"/>
      <c r="M133" s="1021"/>
      <c r="N133" s="1021"/>
      <c r="O133" s="1021"/>
      <c r="P133" s="1021"/>
      <c r="Q133" s="1021"/>
      <c r="R133" s="977"/>
      <c r="S133" s="977"/>
      <c r="T133" s="978"/>
      <c r="U133" s="978"/>
      <c r="V133" s="978"/>
      <c r="W133" s="979"/>
      <c r="Y133" s="267"/>
      <c r="Z133" s="267"/>
      <c r="AA133" s="267"/>
      <c r="AB133" s="267"/>
      <c r="AC133" s="267"/>
      <c r="AD133" s="233"/>
    </row>
    <row r="134" spans="1:30" ht="14.25" customHeight="1" thickBot="1" x14ac:dyDescent="0.3">
      <c r="A134" s="800"/>
      <c r="B134" s="800"/>
      <c r="C134" s="800"/>
      <c r="D134" s="1140"/>
      <c r="E134" s="800"/>
      <c r="F134" s="1063"/>
      <c r="G134" s="991" t="s">
        <v>367</v>
      </c>
      <c r="H134" s="992"/>
      <c r="I134" s="992"/>
      <c r="J134" s="992"/>
      <c r="K134" s="992"/>
      <c r="L134" s="992"/>
      <c r="M134" s="992"/>
      <c r="N134" s="992"/>
      <c r="O134" s="992"/>
      <c r="P134" s="992"/>
      <c r="Q134" s="992"/>
      <c r="R134" s="992"/>
      <c r="S134" s="992"/>
      <c r="T134" s="992"/>
      <c r="U134" s="992"/>
      <c r="V134" s="992"/>
      <c r="W134" s="993"/>
      <c r="Y134" s="273"/>
      <c r="AD134" s="236"/>
    </row>
    <row r="135" spans="1:30" ht="14.25" customHeight="1" x14ac:dyDescent="0.25">
      <c r="A135" s="800"/>
      <c r="B135" s="800"/>
      <c r="C135" s="800"/>
      <c r="D135" s="1140"/>
      <c r="E135" s="800"/>
      <c r="F135" s="1063"/>
      <c r="G135" s="1021" t="s">
        <v>368</v>
      </c>
      <c r="H135" s="1021"/>
      <c r="I135" s="1021"/>
      <c r="J135" s="1021"/>
      <c r="K135" s="1021"/>
      <c r="L135" s="1021"/>
      <c r="M135" s="1021"/>
      <c r="N135" s="1021"/>
      <c r="O135" s="1021"/>
      <c r="P135" s="1021"/>
      <c r="Q135" s="1021"/>
      <c r="R135" s="1022" t="s">
        <v>292</v>
      </c>
      <c r="S135" s="1022"/>
      <c r="T135" s="978"/>
      <c r="U135" s="978"/>
      <c r="V135" s="978"/>
      <c r="W135" s="979"/>
    </row>
    <row r="136" spans="1:30" ht="14.25" customHeight="1" thickBot="1" x14ac:dyDescent="0.3">
      <c r="A136" s="800"/>
      <c r="B136" s="800"/>
      <c r="C136" s="800"/>
      <c r="D136" s="1140"/>
      <c r="E136" s="800"/>
      <c r="F136" s="1063"/>
      <c r="G136" s="991" t="s">
        <v>369</v>
      </c>
      <c r="H136" s="992"/>
      <c r="I136" s="992"/>
      <c r="J136" s="992"/>
      <c r="K136" s="992"/>
      <c r="L136" s="992"/>
      <c r="M136" s="992"/>
      <c r="N136" s="992"/>
      <c r="O136" s="992"/>
      <c r="P136" s="992"/>
      <c r="Q136" s="992"/>
      <c r="R136" s="992"/>
      <c r="S136" s="992"/>
      <c r="T136" s="992"/>
      <c r="U136" s="992"/>
      <c r="V136" s="992"/>
      <c r="W136" s="993"/>
    </row>
    <row r="137" spans="1:30" ht="14.25" customHeight="1" x14ac:dyDescent="0.25">
      <c r="A137" s="800"/>
      <c r="B137" s="800"/>
      <c r="C137" s="800"/>
      <c r="D137" s="1140"/>
      <c r="E137" s="800"/>
      <c r="F137" s="1063"/>
      <c r="G137" s="1146" t="s">
        <v>370</v>
      </c>
      <c r="H137" s="1146"/>
      <c r="I137" s="1146"/>
      <c r="J137" s="1146"/>
      <c r="K137" s="1146"/>
      <c r="L137" s="1146"/>
      <c r="M137" s="1146"/>
      <c r="N137" s="1146"/>
      <c r="O137" s="1146"/>
      <c r="P137" s="1146"/>
      <c r="Q137" s="1146"/>
      <c r="R137" s="977"/>
      <c r="S137" s="977"/>
      <c r="T137" s="978"/>
      <c r="U137" s="978"/>
      <c r="V137" s="978"/>
      <c r="W137" s="979"/>
    </row>
    <row r="138" spans="1:30" ht="14.25" customHeight="1" thickBot="1" x14ac:dyDescent="0.3">
      <c r="A138" s="800"/>
      <c r="B138" s="800"/>
      <c r="C138" s="800"/>
      <c r="D138" s="1140"/>
      <c r="E138" s="800"/>
      <c r="F138" s="1063"/>
      <c r="G138" s="991" t="s">
        <v>371</v>
      </c>
      <c r="H138" s="992"/>
      <c r="I138" s="992"/>
      <c r="J138" s="992"/>
      <c r="K138" s="992"/>
      <c r="L138" s="992"/>
      <c r="M138" s="992"/>
      <c r="N138" s="992"/>
      <c r="O138" s="992"/>
      <c r="P138" s="992"/>
      <c r="Q138" s="992"/>
      <c r="R138" s="992"/>
      <c r="S138" s="992"/>
      <c r="T138" s="992"/>
      <c r="U138" s="992"/>
      <c r="V138" s="992"/>
      <c r="W138" s="993"/>
    </row>
    <row r="139" spans="1:30" ht="14.25" customHeight="1" x14ac:dyDescent="0.25">
      <c r="A139" s="800"/>
      <c r="B139" s="800"/>
      <c r="C139" s="800"/>
      <c r="D139" s="1140"/>
      <c r="E139" s="800"/>
      <c r="F139" s="1063"/>
      <c r="G139" s="1021" t="s">
        <v>372</v>
      </c>
      <c r="H139" s="1021"/>
      <c r="I139" s="1021"/>
      <c r="J139" s="1021"/>
      <c r="K139" s="1021"/>
      <c r="L139" s="1021"/>
      <c r="M139" s="1021"/>
      <c r="N139" s="1021"/>
      <c r="O139" s="1021"/>
      <c r="P139" s="1021"/>
      <c r="Q139" s="1021"/>
      <c r="R139" s="977"/>
      <c r="S139" s="977"/>
      <c r="T139" s="978"/>
      <c r="U139" s="978"/>
      <c r="V139" s="978"/>
      <c r="W139" s="979"/>
    </row>
    <row r="140" spans="1:30" ht="14.25" customHeight="1" thickBot="1" x14ac:dyDescent="0.3">
      <c r="A140" s="800"/>
      <c r="B140" s="800"/>
      <c r="C140" s="800"/>
      <c r="D140" s="1140"/>
      <c r="E140" s="800"/>
      <c r="F140" s="1063"/>
      <c r="G140" s="991" t="s">
        <v>373</v>
      </c>
      <c r="H140" s="992"/>
      <c r="I140" s="992"/>
      <c r="J140" s="992"/>
      <c r="K140" s="992"/>
      <c r="L140" s="992"/>
      <c r="M140" s="992"/>
      <c r="N140" s="992"/>
      <c r="O140" s="992"/>
      <c r="P140" s="992"/>
      <c r="Q140" s="992"/>
      <c r="R140" s="992"/>
      <c r="S140" s="992"/>
      <c r="T140" s="992"/>
      <c r="U140" s="992"/>
      <c r="V140" s="992"/>
      <c r="W140" s="993"/>
    </row>
    <row r="141" spans="1:30" ht="14.25" customHeight="1" x14ac:dyDescent="0.25">
      <c r="A141" s="800"/>
      <c r="B141" s="800"/>
      <c r="C141" s="800"/>
      <c r="D141" s="1140"/>
      <c r="E141" s="800"/>
      <c r="F141" s="1063"/>
      <c r="G141" s="1021" t="s">
        <v>374</v>
      </c>
      <c r="H141" s="1021"/>
      <c r="I141" s="1021"/>
      <c r="J141" s="1021"/>
      <c r="K141" s="1021"/>
      <c r="L141" s="1021"/>
      <c r="M141" s="1021"/>
      <c r="N141" s="1021"/>
      <c r="O141" s="1021"/>
      <c r="P141" s="1021"/>
      <c r="Q141" s="1021"/>
      <c r="R141" s="977"/>
      <c r="S141" s="977"/>
      <c r="T141" s="978"/>
      <c r="U141" s="978"/>
      <c r="V141" s="978"/>
      <c r="W141" s="979"/>
    </row>
    <row r="142" spans="1:30" ht="14.25" customHeight="1" thickBot="1" x14ac:dyDescent="0.3">
      <c r="A142" s="800"/>
      <c r="B142" s="800"/>
      <c r="C142" s="800"/>
      <c r="D142" s="1140"/>
      <c r="E142" s="800"/>
      <c r="F142" s="1063"/>
      <c r="G142" s="991" t="s">
        <v>375</v>
      </c>
      <c r="H142" s="992"/>
      <c r="I142" s="992"/>
      <c r="J142" s="992"/>
      <c r="K142" s="992"/>
      <c r="L142" s="992"/>
      <c r="M142" s="992"/>
      <c r="N142" s="992"/>
      <c r="O142" s="992"/>
      <c r="P142" s="992"/>
      <c r="Q142" s="992"/>
      <c r="R142" s="992"/>
      <c r="S142" s="992"/>
      <c r="T142" s="992"/>
      <c r="U142" s="992"/>
      <c r="V142" s="992"/>
      <c r="W142" s="993"/>
    </row>
    <row r="143" spans="1:30" ht="14.25" customHeight="1" x14ac:dyDescent="0.25">
      <c r="A143" s="800"/>
      <c r="B143" s="800"/>
      <c r="C143" s="800"/>
      <c r="D143" s="1140"/>
      <c r="E143" s="800"/>
      <c r="F143" s="1063"/>
      <c r="G143" s="1021" t="s">
        <v>376</v>
      </c>
      <c r="H143" s="1021"/>
      <c r="I143" s="1021"/>
      <c r="J143" s="1021"/>
      <c r="K143" s="1021"/>
      <c r="L143" s="1021"/>
      <c r="M143" s="1021"/>
      <c r="N143" s="1021"/>
      <c r="O143" s="1021"/>
      <c r="P143" s="1021"/>
      <c r="Q143" s="1021"/>
      <c r="R143" s="977"/>
      <c r="S143" s="977"/>
      <c r="T143" s="978"/>
      <c r="U143" s="978"/>
      <c r="V143" s="978"/>
      <c r="W143" s="979"/>
    </row>
    <row r="144" spans="1:30" ht="14.25" customHeight="1" thickBot="1" x14ac:dyDescent="0.3">
      <c r="A144" s="800"/>
      <c r="B144" s="800"/>
      <c r="C144" s="800"/>
      <c r="D144" s="1140"/>
      <c r="E144" s="800"/>
      <c r="F144" s="1063"/>
      <c r="G144" s="991" t="s">
        <v>377</v>
      </c>
      <c r="H144" s="992"/>
      <c r="I144" s="992"/>
      <c r="J144" s="992"/>
      <c r="K144" s="992"/>
      <c r="L144" s="992"/>
      <c r="M144" s="992"/>
      <c r="N144" s="992"/>
      <c r="O144" s="992"/>
      <c r="P144" s="992"/>
      <c r="Q144" s="992"/>
      <c r="R144" s="992"/>
      <c r="S144" s="992"/>
      <c r="T144" s="992"/>
      <c r="U144" s="992"/>
      <c r="V144" s="992"/>
      <c r="W144" s="993"/>
    </row>
    <row r="145" spans="1:30" ht="14.25" customHeight="1" x14ac:dyDescent="0.25">
      <c r="A145" s="800"/>
      <c r="B145" s="800"/>
      <c r="C145" s="800"/>
      <c r="D145" s="1140"/>
      <c r="E145" s="800"/>
      <c r="F145" s="1063"/>
      <c r="G145" s="1021" t="s">
        <v>378</v>
      </c>
      <c r="H145" s="1021"/>
      <c r="I145" s="1021"/>
      <c r="J145" s="1021"/>
      <c r="K145" s="1021"/>
      <c r="L145" s="1021"/>
      <c r="M145" s="1021"/>
      <c r="N145" s="1021"/>
      <c r="O145" s="1021"/>
      <c r="P145" s="1021"/>
      <c r="Q145" s="1021"/>
      <c r="R145" s="977"/>
      <c r="S145" s="977"/>
      <c r="T145" s="978"/>
      <c r="U145" s="978"/>
      <c r="V145" s="978"/>
      <c r="W145" s="979"/>
    </row>
    <row r="146" spans="1:30" ht="14.25" customHeight="1" thickBot="1" x14ac:dyDescent="0.3">
      <c r="A146" s="800"/>
      <c r="B146" s="800"/>
      <c r="C146" s="800"/>
      <c r="D146" s="1140"/>
      <c r="E146" s="800"/>
      <c r="F146" s="1063"/>
      <c r="G146" s="991" t="s">
        <v>379</v>
      </c>
      <c r="H146" s="992"/>
      <c r="I146" s="992"/>
      <c r="J146" s="992"/>
      <c r="K146" s="992"/>
      <c r="L146" s="992"/>
      <c r="M146" s="992"/>
      <c r="N146" s="992"/>
      <c r="O146" s="992"/>
      <c r="P146" s="992"/>
      <c r="Q146" s="992"/>
      <c r="R146" s="992"/>
      <c r="S146" s="992"/>
      <c r="T146" s="992"/>
      <c r="U146" s="992"/>
      <c r="V146" s="992"/>
      <c r="W146" s="993"/>
    </row>
    <row r="147" spans="1:30" ht="14.25" customHeight="1" x14ac:dyDescent="0.25">
      <c r="A147" s="800"/>
      <c r="B147" s="800"/>
      <c r="C147" s="800"/>
      <c r="D147" s="1140"/>
      <c r="E147" s="800"/>
      <c r="F147" s="1063"/>
      <c r="G147" s="1021" t="s">
        <v>380</v>
      </c>
      <c r="H147" s="1021"/>
      <c r="I147" s="1021"/>
      <c r="J147" s="1021"/>
      <c r="K147" s="1021"/>
      <c r="L147" s="1021"/>
      <c r="M147" s="1021"/>
      <c r="N147" s="1021"/>
      <c r="O147" s="1021"/>
      <c r="P147" s="1021"/>
      <c r="Q147" s="1021"/>
      <c r="R147" s="977"/>
      <c r="S147" s="977"/>
      <c r="T147" s="978"/>
      <c r="U147" s="978"/>
      <c r="V147" s="978"/>
      <c r="W147" s="979"/>
    </row>
    <row r="148" spans="1:30" ht="14.25" customHeight="1" thickBot="1" x14ac:dyDescent="0.3">
      <c r="A148" s="800"/>
      <c r="B148" s="800"/>
      <c r="C148" s="800"/>
      <c r="D148" s="1140"/>
      <c r="E148" s="800"/>
      <c r="F148" s="1063"/>
      <c r="G148" s="991" t="s">
        <v>381</v>
      </c>
      <c r="H148" s="992"/>
      <c r="I148" s="992"/>
      <c r="J148" s="992"/>
      <c r="K148" s="992"/>
      <c r="L148" s="992"/>
      <c r="M148" s="992"/>
      <c r="N148" s="992"/>
      <c r="O148" s="992"/>
      <c r="P148" s="992"/>
      <c r="Q148" s="992"/>
      <c r="R148" s="992"/>
      <c r="S148" s="992"/>
      <c r="T148" s="992"/>
      <c r="U148" s="992"/>
      <c r="V148" s="992"/>
      <c r="W148" s="993"/>
    </row>
    <row r="149" spans="1:30" ht="15" customHeight="1" thickTop="1" thickBot="1" x14ac:dyDescent="0.3">
      <c r="A149" s="1147" t="s">
        <v>382</v>
      </c>
      <c r="B149" s="1147"/>
      <c r="C149" s="1147"/>
      <c r="D149" s="1147"/>
      <c r="E149" s="1147"/>
      <c r="F149" s="1147"/>
      <c r="G149" s="1147"/>
      <c r="H149" s="1147"/>
      <c r="I149" s="1147"/>
      <c r="J149" s="1147"/>
      <c r="K149" s="1147"/>
      <c r="L149" s="1147"/>
      <c r="M149" s="1147"/>
      <c r="N149" s="1147"/>
      <c r="O149" s="1147"/>
      <c r="P149" s="1147"/>
      <c r="Q149" s="1147"/>
      <c r="R149" s="1147"/>
      <c r="S149" s="1147"/>
      <c r="T149" s="1147"/>
      <c r="U149" s="1147"/>
      <c r="V149" s="1147"/>
      <c r="W149" s="1147"/>
    </row>
    <row r="150" spans="1:30" s="8" customFormat="1" ht="14.25" customHeight="1" thickTop="1" x14ac:dyDescent="0.35">
      <c r="A150" s="1067" t="s">
        <v>383</v>
      </c>
      <c r="B150" s="1067"/>
      <c r="C150" s="1068"/>
      <c r="D150" s="1066" t="s">
        <v>317</v>
      </c>
      <c r="E150" s="1067"/>
      <c r="F150" s="1068"/>
      <c r="G150" s="1126" t="s">
        <v>384</v>
      </c>
      <c r="H150" s="1127"/>
      <c r="I150" s="1127"/>
      <c r="J150" s="1127"/>
      <c r="K150" s="1127"/>
      <c r="L150" s="1127"/>
      <c r="M150" s="1127"/>
      <c r="N150" s="1127"/>
      <c r="O150" s="1127"/>
      <c r="P150" s="1127"/>
      <c r="Q150" s="1128"/>
      <c r="R150" s="1148">
        <v>5307</v>
      </c>
      <c r="S150" s="1149"/>
      <c r="T150" s="1005" t="s">
        <v>270</v>
      </c>
      <c r="U150" s="1150"/>
      <c r="V150" s="1150"/>
      <c r="W150" s="1150"/>
      <c r="Y150" s="961" t="str">
        <f>G150</f>
        <v>Complementary paratransit service to fixed route service</v>
      </c>
      <c r="Z150" s="962"/>
      <c r="AA150" s="962"/>
      <c r="AB150" s="962"/>
      <c r="AC150" s="962"/>
      <c r="AD150" s="229">
        <v>1</v>
      </c>
    </row>
    <row r="151" spans="1:30" s="8" customFormat="1" ht="14.25" customHeight="1" thickBot="1" x14ac:dyDescent="0.4">
      <c r="A151" s="1070"/>
      <c r="B151" s="1070"/>
      <c r="C151" s="1071"/>
      <c r="D151" s="1069"/>
      <c r="E151" s="1070"/>
      <c r="F151" s="1071"/>
      <c r="G151" s="1038" t="s">
        <v>385</v>
      </c>
      <c r="H151" s="1039"/>
      <c r="I151" s="1039"/>
      <c r="J151" s="1039"/>
      <c r="K151" s="1039"/>
      <c r="L151" s="1039"/>
      <c r="M151" s="1039"/>
      <c r="N151" s="1039"/>
      <c r="O151" s="1039"/>
      <c r="P151" s="1039"/>
      <c r="Q151" s="1039"/>
      <c r="R151" s="1039"/>
      <c r="S151" s="1039"/>
      <c r="T151" s="1039"/>
      <c r="U151" s="1039"/>
      <c r="V151" s="1039"/>
      <c r="W151" s="1039"/>
      <c r="Y151" s="967" t="str">
        <f>G152</f>
        <v>Operating assistance</v>
      </c>
      <c r="Z151" s="968"/>
      <c r="AA151" s="968"/>
      <c r="AB151" s="968"/>
      <c r="AC151" s="968"/>
      <c r="AD151" s="230">
        <v>1</v>
      </c>
    </row>
    <row r="152" spans="1:30" s="8" customFormat="1" ht="14.25" customHeight="1" x14ac:dyDescent="0.35">
      <c r="A152" s="1070"/>
      <c r="B152" s="1070"/>
      <c r="C152" s="1071"/>
      <c r="D152" s="1069"/>
      <c r="E152" s="1070"/>
      <c r="F152" s="1071"/>
      <c r="G152" s="1044" t="s">
        <v>386</v>
      </c>
      <c r="H152" s="1045"/>
      <c r="I152" s="1045"/>
      <c r="J152" s="1045"/>
      <c r="K152" s="1045"/>
      <c r="L152" s="1045"/>
      <c r="M152" s="1045"/>
      <c r="N152" s="1045"/>
      <c r="O152" s="1045"/>
      <c r="P152" s="1045"/>
      <c r="Q152" s="1046"/>
      <c r="R152" s="1047">
        <v>5307</v>
      </c>
      <c r="S152" s="1048"/>
      <c r="T152" s="1049" t="s">
        <v>270</v>
      </c>
      <c r="U152" s="1050"/>
      <c r="V152" s="1050"/>
      <c r="W152" s="1050"/>
      <c r="Y152" s="967" t="str">
        <f>G154</f>
        <v>Operational support equipment / computer hard/software</v>
      </c>
      <c r="Z152" s="968"/>
      <c r="AA152" s="968"/>
      <c r="AB152" s="968"/>
      <c r="AC152" s="968"/>
      <c r="AD152" s="230">
        <v>1</v>
      </c>
    </row>
    <row r="153" spans="1:30" s="8" customFormat="1" ht="14.25" customHeight="1" thickBot="1" x14ac:dyDescent="0.4">
      <c r="A153" s="1070"/>
      <c r="B153" s="1070"/>
      <c r="C153" s="1071"/>
      <c r="D153" s="1069"/>
      <c r="E153" s="1070"/>
      <c r="F153" s="1071"/>
      <c r="G153" s="1038" t="s">
        <v>387</v>
      </c>
      <c r="H153" s="1039"/>
      <c r="I153" s="1039"/>
      <c r="J153" s="1039"/>
      <c r="K153" s="1039"/>
      <c r="L153" s="1039"/>
      <c r="M153" s="1039"/>
      <c r="N153" s="1039"/>
      <c r="O153" s="1039"/>
      <c r="P153" s="1039"/>
      <c r="Q153" s="1039"/>
      <c r="R153" s="1039"/>
      <c r="S153" s="1039"/>
      <c r="T153" s="1039"/>
      <c r="U153" s="1039"/>
      <c r="V153" s="1039"/>
      <c r="W153" s="1039"/>
      <c r="AD153" s="228"/>
    </row>
    <row r="154" spans="1:30" s="8" customFormat="1" ht="14.25" customHeight="1" x14ac:dyDescent="0.35">
      <c r="A154" s="1070"/>
      <c r="B154" s="1070"/>
      <c r="C154" s="1071"/>
      <c r="D154" s="1069"/>
      <c r="E154" s="1070"/>
      <c r="F154" s="1071"/>
      <c r="G154" s="1044" t="s">
        <v>388</v>
      </c>
      <c r="H154" s="1045"/>
      <c r="I154" s="1045"/>
      <c r="J154" s="1045"/>
      <c r="K154" s="1045"/>
      <c r="L154" s="1045"/>
      <c r="M154" s="1045"/>
      <c r="N154" s="1045"/>
      <c r="O154" s="1045"/>
      <c r="P154" s="1045"/>
      <c r="Q154" s="1046"/>
      <c r="R154" s="1047">
        <v>5307</v>
      </c>
      <c r="S154" s="1048"/>
      <c r="T154" s="1049" t="s">
        <v>270</v>
      </c>
      <c r="U154" s="1050"/>
      <c r="V154" s="1050"/>
      <c r="W154" s="1050"/>
      <c r="AD154" s="228"/>
    </row>
    <row r="155" spans="1:30" s="8" customFormat="1" ht="14.25" customHeight="1" thickBot="1" x14ac:dyDescent="0.4">
      <c r="A155" s="1073"/>
      <c r="B155" s="1073"/>
      <c r="C155" s="1074"/>
      <c r="D155" s="1072"/>
      <c r="E155" s="1073"/>
      <c r="F155" s="1074"/>
      <c r="G155" s="1109" t="s">
        <v>389</v>
      </c>
      <c r="H155" s="1110"/>
      <c r="I155" s="1110"/>
      <c r="J155" s="1110"/>
      <c r="K155" s="1110"/>
      <c r="L155" s="1110"/>
      <c r="M155" s="1110"/>
      <c r="N155" s="1110"/>
      <c r="O155" s="1110"/>
      <c r="P155" s="1110"/>
      <c r="Q155" s="1110"/>
      <c r="R155" s="1110"/>
      <c r="S155" s="1110"/>
      <c r="T155" s="1110"/>
      <c r="U155" s="1110"/>
      <c r="V155" s="1110"/>
      <c r="W155" s="1110"/>
      <c r="AD155" s="228"/>
    </row>
    <row r="156" spans="1:30" s="8" customFormat="1" ht="14.25" customHeight="1" thickTop="1" x14ac:dyDescent="0.35">
      <c r="A156" s="1151" t="s">
        <v>390</v>
      </c>
      <c r="B156" s="1152"/>
      <c r="C156" s="1152"/>
      <c r="D156" s="1152" t="s">
        <v>317</v>
      </c>
      <c r="E156" s="1152"/>
      <c r="F156" s="1152"/>
      <c r="G156" s="1020" t="s">
        <v>391</v>
      </c>
      <c r="H156" s="1020"/>
      <c r="I156" s="1020"/>
      <c r="J156" s="1020"/>
      <c r="K156" s="1020"/>
      <c r="L156" s="1020"/>
      <c r="M156" s="1020"/>
      <c r="N156" s="1020"/>
      <c r="O156" s="1020"/>
      <c r="P156" s="1020"/>
      <c r="Q156" s="1020"/>
      <c r="R156" s="1003">
        <v>5337</v>
      </c>
      <c r="S156" s="1003"/>
      <c r="T156" s="1004" t="s">
        <v>270</v>
      </c>
      <c r="U156" s="1004"/>
      <c r="V156" s="1004"/>
      <c r="W156" s="1005"/>
      <c r="Y156" s="1040" t="str">
        <f>G156</f>
        <v>Capital investment in existing fixed guideway systems</v>
      </c>
      <c r="Z156" s="1041"/>
      <c r="AA156" s="1041"/>
      <c r="AB156" s="1041"/>
      <c r="AC156" s="1042"/>
      <c r="AD156" s="232">
        <v>1</v>
      </c>
    </row>
    <row r="157" spans="1:30" s="8" customFormat="1" ht="14.25" customHeight="1" thickBot="1" x14ac:dyDescent="0.4">
      <c r="A157" s="1034"/>
      <c r="B157" s="1153"/>
      <c r="C157" s="1153"/>
      <c r="D157" s="1153"/>
      <c r="E157" s="1153"/>
      <c r="F157" s="1153"/>
      <c r="G157" s="963" t="s">
        <v>392</v>
      </c>
      <c r="H157" s="964"/>
      <c r="I157" s="964"/>
      <c r="J157" s="964"/>
      <c r="K157" s="964"/>
      <c r="L157" s="964"/>
      <c r="M157" s="964"/>
      <c r="N157" s="964"/>
      <c r="O157" s="964"/>
      <c r="P157" s="964"/>
      <c r="Q157" s="964"/>
      <c r="R157" s="965"/>
      <c r="S157" s="965"/>
      <c r="T157" s="965"/>
      <c r="U157" s="965"/>
      <c r="V157" s="965"/>
      <c r="W157" s="966"/>
      <c r="Y157" s="967" t="str">
        <f>G158</f>
        <v>Fixed guideway rolling stock (new or existing)</v>
      </c>
      <c r="Z157" s="968"/>
      <c r="AA157" s="968"/>
      <c r="AB157" s="968"/>
      <c r="AC157" s="1000"/>
      <c r="AD157" s="233">
        <v>1</v>
      </c>
    </row>
    <row r="158" spans="1:30" s="8" customFormat="1" ht="14.25" customHeight="1" x14ac:dyDescent="0.35">
      <c r="A158" s="1034"/>
      <c r="B158" s="1153"/>
      <c r="C158" s="1153"/>
      <c r="D158" s="1153"/>
      <c r="E158" s="1153"/>
      <c r="F158" s="1153"/>
      <c r="G158" s="969" t="s">
        <v>393</v>
      </c>
      <c r="H158" s="969"/>
      <c r="I158" s="969"/>
      <c r="J158" s="969"/>
      <c r="K158" s="969"/>
      <c r="L158" s="969"/>
      <c r="M158" s="969"/>
      <c r="N158" s="969"/>
      <c r="O158" s="969"/>
      <c r="P158" s="969"/>
      <c r="Q158" s="969"/>
      <c r="R158" s="970">
        <v>5337</v>
      </c>
      <c r="S158" s="970"/>
      <c r="T158" s="971" t="s">
        <v>270</v>
      </c>
      <c r="U158" s="971"/>
      <c r="V158" s="971"/>
      <c r="W158" s="972"/>
      <c r="Y158" s="967" t="str">
        <f>G160</f>
        <v>Preventative maintenance</v>
      </c>
      <c r="Z158" s="968"/>
      <c r="AA158" s="968"/>
      <c r="AB158" s="968"/>
      <c r="AC158" s="1000"/>
      <c r="AD158" s="233">
        <v>1</v>
      </c>
    </row>
    <row r="159" spans="1:30" s="8" customFormat="1" ht="14.25" customHeight="1" thickBot="1" x14ac:dyDescent="0.4">
      <c r="A159" s="1034"/>
      <c r="B159" s="1153"/>
      <c r="C159" s="1153"/>
      <c r="D159" s="1153"/>
      <c r="E159" s="1153"/>
      <c r="F159" s="1153"/>
      <c r="G159" s="963" t="s">
        <v>394</v>
      </c>
      <c r="H159" s="964"/>
      <c r="I159" s="964"/>
      <c r="J159" s="964"/>
      <c r="K159" s="964"/>
      <c r="L159" s="964"/>
      <c r="M159" s="964"/>
      <c r="N159" s="964"/>
      <c r="O159" s="964"/>
      <c r="P159" s="964"/>
      <c r="Q159" s="964"/>
      <c r="R159" s="964"/>
      <c r="S159" s="964"/>
      <c r="T159" s="964"/>
      <c r="U159" s="964"/>
      <c r="V159" s="964"/>
      <c r="W159" s="973"/>
      <c r="Y159" s="967" t="str">
        <f>G162</f>
        <v>Transit maintenance facilities</v>
      </c>
      <c r="Z159" s="968"/>
      <c r="AA159" s="968"/>
      <c r="AB159" s="968"/>
      <c r="AC159" s="1000"/>
      <c r="AD159" s="233">
        <v>1</v>
      </c>
    </row>
    <row r="160" spans="1:30" s="8" customFormat="1" ht="14.25" customHeight="1" x14ac:dyDescent="0.35">
      <c r="A160" s="1034"/>
      <c r="B160" s="1153"/>
      <c r="C160" s="1153"/>
      <c r="D160" s="1153"/>
      <c r="E160" s="1153"/>
      <c r="F160" s="1153"/>
      <c r="G160" s="969" t="s">
        <v>395</v>
      </c>
      <c r="H160" s="969"/>
      <c r="I160" s="969"/>
      <c r="J160" s="969"/>
      <c r="K160" s="969"/>
      <c r="L160" s="969"/>
      <c r="M160" s="969"/>
      <c r="N160" s="969"/>
      <c r="O160" s="969"/>
      <c r="P160" s="969"/>
      <c r="Q160" s="969"/>
      <c r="R160" s="970">
        <v>5307</v>
      </c>
      <c r="S160" s="970"/>
      <c r="T160" s="971" t="s">
        <v>270</v>
      </c>
      <c r="U160" s="971"/>
      <c r="V160" s="971"/>
      <c r="W160" s="972"/>
      <c r="Y160" s="967" t="str">
        <f>G164</f>
        <v>Transit vehicle replacement (existing and subject to TAMP)</v>
      </c>
      <c r="Z160" s="968"/>
      <c r="AA160" s="968"/>
      <c r="AB160" s="968"/>
      <c r="AC160" s="1000"/>
      <c r="AD160" s="233">
        <v>1</v>
      </c>
    </row>
    <row r="161" spans="1:30" s="8" customFormat="1" ht="14.25" customHeight="1" thickBot="1" x14ac:dyDescent="0.4">
      <c r="A161" s="1034"/>
      <c r="B161" s="1153"/>
      <c r="C161" s="1153"/>
      <c r="D161" s="1153"/>
      <c r="E161" s="1153"/>
      <c r="F161" s="1153"/>
      <c r="G161" s="963" t="s">
        <v>396</v>
      </c>
      <c r="H161" s="964"/>
      <c r="I161" s="964"/>
      <c r="J161" s="964"/>
      <c r="K161" s="964"/>
      <c r="L161" s="964"/>
      <c r="M161" s="964"/>
      <c r="N161" s="964"/>
      <c r="O161" s="964"/>
      <c r="P161" s="964"/>
      <c r="Q161" s="964"/>
      <c r="R161" s="965"/>
      <c r="S161" s="965"/>
      <c r="T161" s="965"/>
      <c r="U161" s="965"/>
      <c r="V161" s="965"/>
      <c r="W161" s="966"/>
      <c r="Y161" s="115"/>
      <c r="Z161" s="115"/>
      <c r="AA161" s="115"/>
      <c r="AB161" s="115"/>
      <c r="AC161" s="115"/>
      <c r="AD161" s="15"/>
    </row>
    <row r="162" spans="1:30" s="8" customFormat="1" ht="14.25" customHeight="1" x14ac:dyDescent="0.35">
      <c r="A162" s="1034"/>
      <c r="B162" s="1153"/>
      <c r="C162" s="1153"/>
      <c r="D162" s="1153"/>
      <c r="E162" s="1153"/>
      <c r="F162" s="1153"/>
      <c r="G162" s="969" t="s">
        <v>397</v>
      </c>
      <c r="H162" s="969"/>
      <c r="I162" s="969"/>
      <c r="J162" s="969"/>
      <c r="K162" s="969"/>
      <c r="L162" s="969"/>
      <c r="M162" s="969"/>
      <c r="N162" s="969"/>
      <c r="O162" s="969"/>
      <c r="P162" s="969"/>
      <c r="Q162" s="969"/>
      <c r="R162" s="970" t="s">
        <v>398</v>
      </c>
      <c r="S162" s="970"/>
      <c r="T162" s="971" t="s">
        <v>270</v>
      </c>
      <c r="U162" s="971"/>
      <c r="V162" s="971"/>
      <c r="W162" s="972"/>
      <c r="Y162" s="115"/>
      <c r="Z162" s="115"/>
      <c r="AA162" s="115"/>
      <c r="AB162" s="115"/>
      <c r="AC162" s="115"/>
      <c r="AD162" s="15"/>
    </row>
    <row r="163" spans="1:30" s="8" customFormat="1" ht="14.25" customHeight="1" thickBot="1" x14ac:dyDescent="0.4">
      <c r="A163" s="1034"/>
      <c r="B163" s="1153"/>
      <c r="C163" s="1153"/>
      <c r="D163" s="1153"/>
      <c r="E163" s="1153"/>
      <c r="F163" s="1153"/>
      <c r="G163" s="963" t="s">
        <v>399</v>
      </c>
      <c r="H163" s="964"/>
      <c r="I163" s="964"/>
      <c r="J163" s="964"/>
      <c r="K163" s="964"/>
      <c r="L163" s="964"/>
      <c r="M163" s="964"/>
      <c r="N163" s="964"/>
      <c r="O163" s="964"/>
      <c r="P163" s="964"/>
      <c r="Q163" s="964"/>
      <c r="R163" s="965"/>
      <c r="S163" s="965"/>
      <c r="T163" s="965"/>
      <c r="U163" s="965"/>
      <c r="V163" s="965"/>
      <c r="W163" s="966"/>
      <c r="Y163" s="115"/>
      <c r="Z163" s="115"/>
      <c r="AA163" s="115"/>
      <c r="AB163" s="115"/>
      <c r="AC163" s="115"/>
      <c r="AD163" s="15"/>
    </row>
    <row r="164" spans="1:30" ht="14.25" customHeight="1" x14ac:dyDescent="0.25">
      <c r="A164" s="1034"/>
      <c r="B164" s="1153"/>
      <c r="C164" s="1153"/>
      <c r="D164" s="1153"/>
      <c r="E164" s="1153"/>
      <c r="F164" s="1153"/>
      <c r="G164" s="969" t="s">
        <v>400</v>
      </c>
      <c r="H164" s="969"/>
      <c r="I164" s="969"/>
      <c r="J164" s="969"/>
      <c r="K164" s="969"/>
      <c r="L164" s="969"/>
      <c r="M164" s="969"/>
      <c r="N164" s="969"/>
      <c r="O164" s="969"/>
      <c r="P164" s="969"/>
      <c r="Q164" s="969"/>
      <c r="R164" s="970" t="s">
        <v>401</v>
      </c>
      <c r="S164" s="970"/>
      <c r="T164" s="971" t="s">
        <v>270</v>
      </c>
      <c r="U164" s="971"/>
      <c r="V164" s="971"/>
      <c r="W164" s="972"/>
    </row>
    <row r="165" spans="1:30" ht="14.25" customHeight="1" thickBot="1" x14ac:dyDescent="0.4">
      <c r="A165" s="1037"/>
      <c r="B165" s="1154"/>
      <c r="C165" s="1154"/>
      <c r="D165" s="1154"/>
      <c r="E165" s="1154"/>
      <c r="F165" s="1154"/>
      <c r="G165" s="996" t="s">
        <v>402</v>
      </c>
      <c r="H165" s="997"/>
      <c r="I165" s="997"/>
      <c r="J165" s="997"/>
      <c r="K165" s="997"/>
      <c r="L165" s="997"/>
      <c r="M165" s="997"/>
      <c r="N165" s="997"/>
      <c r="O165" s="997"/>
      <c r="P165" s="997"/>
      <c r="Q165" s="997"/>
      <c r="R165" s="998"/>
      <c r="S165" s="998"/>
      <c r="T165" s="998"/>
      <c r="U165" s="998"/>
      <c r="V165" s="998"/>
      <c r="W165" s="999"/>
      <c r="Y165" s="8"/>
      <c r="Z165" s="8"/>
      <c r="AA165" s="8"/>
      <c r="AB165" s="8"/>
      <c r="AC165" s="8"/>
      <c r="AD165" s="228"/>
    </row>
    <row r="166" spans="1:30" ht="14.25" customHeight="1" thickTop="1" x14ac:dyDescent="0.25">
      <c r="A166" s="1067" t="s">
        <v>403</v>
      </c>
      <c r="B166" s="1067"/>
      <c r="C166" s="1068"/>
      <c r="D166" s="1066" t="s">
        <v>317</v>
      </c>
      <c r="E166" s="1067"/>
      <c r="F166" s="1068"/>
      <c r="G166" s="1043" t="s">
        <v>404</v>
      </c>
      <c r="H166" s="1043"/>
      <c r="I166" s="1043"/>
      <c r="J166" s="1043"/>
      <c r="K166" s="1043"/>
      <c r="L166" s="1043"/>
      <c r="M166" s="1043"/>
      <c r="N166" s="1043"/>
      <c r="O166" s="1043"/>
      <c r="P166" s="1043"/>
      <c r="Q166" s="1043"/>
      <c r="R166" s="1003">
        <v>5310</v>
      </c>
      <c r="S166" s="1003"/>
      <c r="T166" s="1155" t="s">
        <v>405</v>
      </c>
      <c r="U166" s="1155"/>
      <c r="V166" s="1155"/>
      <c r="W166" s="1156"/>
      <c r="Y166" s="1040" t="str">
        <f>G166</f>
        <v>Mobility management / information technology systems</v>
      </c>
      <c r="Z166" s="1041"/>
      <c r="AA166" s="1041"/>
      <c r="AB166" s="1041"/>
      <c r="AC166" s="1042"/>
      <c r="AD166" s="232">
        <v>1</v>
      </c>
    </row>
    <row r="167" spans="1:30" ht="14.25" customHeight="1" thickBot="1" x14ac:dyDescent="0.3">
      <c r="A167" s="1070"/>
      <c r="B167" s="1070"/>
      <c r="C167" s="1071"/>
      <c r="D167" s="1069"/>
      <c r="E167" s="1070"/>
      <c r="F167" s="1071"/>
      <c r="G167" s="963" t="s">
        <v>406</v>
      </c>
      <c r="H167" s="964"/>
      <c r="I167" s="964"/>
      <c r="J167" s="964"/>
      <c r="K167" s="964"/>
      <c r="L167" s="964"/>
      <c r="M167" s="964"/>
      <c r="N167" s="964"/>
      <c r="O167" s="964"/>
      <c r="P167" s="964"/>
      <c r="Q167" s="964"/>
      <c r="R167" s="965"/>
      <c r="S167" s="965"/>
      <c r="T167" s="965"/>
      <c r="U167" s="965"/>
      <c r="V167" s="965"/>
      <c r="W167" s="966"/>
      <c r="Y167" s="967" t="str">
        <f>G168</f>
        <v>Vehicles for accessible taxi, ride share, or vanpool</v>
      </c>
      <c r="Z167" s="968"/>
      <c r="AA167" s="968"/>
      <c r="AB167" s="968"/>
      <c r="AC167" s="1000"/>
      <c r="AD167" s="233">
        <v>1</v>
      </c>
    </row>
    <row r="168" spans="1:30" ht="14.25" customHeight="1" x14ac:dyDescent="0.25">
      <c r="A168" s="1070"/>
      <c r="B168" s="1070"/>
      <c r="C168" s="1071"/>
      <c r="D168" s="1069"/>
      <c r="E168" s="1070"/>
      <c r="F168" s="1071"/>
      <c r="G168" s="1001" t="s">
        <v>407</v>
      </c>
      <c r="H168" s="1001"/>
      <c r="I168" s="1001"/>
      <c r="J168" s="1001"/>
      <c r="K168" s="1001"/>
      <c r="L168" s="1001"/>
      <c r="M168" s="1001"/>
      <c r="N168" s="1001"/>
      <c r="O168" s="1001"/>
      <c r="P168" s="1001"/>
      <c r="Q168" s="1001"/>
      <c r="R168" s="974"/>
      <c r="S168" s="974"/>
      <c r="T168" s="1157"/>
      <c r="U168" s="1157"/>
      <c r="V168" s="1157"/>
      <c r="W168" s="1158"/>
      <c r="Y168" s="967" t="str">
        <f>G170</f>
        <v>Travel training</v>
      </c>
      <c r="Z168" s="968"/>
      <c r="AA168" s="968"/>
      <c r="AB168" s="968"/>
      <c r="AC168" s="1000"/>
      <c r="AD168" s="233">
        <v>1</v>
      </c>
    </row>
    <row r="169" spans="1:30" ht="14.25" customHeight="1" thickBot="1" x14ac:dyDescent="0.3">
      <c r="A169" s="1070"/>
      <c r="B169" s="1070"/>
      <c r="C169" s="1071"/>
      <c r="D169" s="1069"/>
      <c r="E169" s="1070"/>
      <c r="F169" s="1071"/>
      <c r="G169" s="963" t="s">
        <v>408</v>
      </c>
      <c r="H169" s="964"/>
      <c r="I169" s="964"/>
      <c r="J169" s="964"/>
      <c r="K169" s="964"/>
      <c r="L169" s="964"/>
      <c r="M169" s="964"/>
      <c r="N169" s="964"/>
      <c r="O169" s="964"/>
      <c r="P169" s="964"/>
      <c r="Q169" s="964"/>
      <c r="R169" s="965"/>
      <c r="S169" s="965"/>
      <c r="T169" s="965"/>
      <c r="U169" s="965"/>
      <c r="V169" s="965"/>
      <c r="W169" s="966"/>
      <c r="Y169" s="967" t="str">
        <f>G172</f>
        <v>Transit passenger facilities</v>
      </c>
      <c r="Z169" s="968"/>
      <c r="AA169" s="968"/>
      <c r="AB169" s="968"/>
      <c r="AC169" s="1000"/>
      <c r="AD169" s="233">
        <v>2</v>
      </c>
    </row>
    <row r="170" spans="1:30" ht="14.25" customHeight="1" x14ac:dyDescent="0.25">
      <c r="A170" s="1070"/>
      <c r="B170" s="1070"/>
      <c r="C170" s="1071"/>
      <c r="D170" s="1069"/>
      <c r="E170" s="1070"/>
      <c r="F170" s="1071"/>
      <c r="G170" s="1001" t="s">
        <v>409</v>
      </c>
      <c r="H170" s="1001"/>
      <c r="I170" s="1001"/>
      <c r="J170" s="1001"/>
      <c r="K170" s="1001"/>
      <c r="L170" s="1001"/>
      <c r="M170" s="1001"/>
      <c r="N170" s="1001"/>
      <c r="O170" s="1001"/>
      <c r="P170" s="1001"/>
      <c r="Q170" s="1001"/>
      <c r="R170" s="974"/>
      <c r="S170" s="974"/>
      <c r="T170" s="1157"/>
      <c r="U170" s="1157"/>
      <c r="V170" s="1157"/>
      <c r="W170" s="1158"/>
      <c r="Y170" s="967" t="str">
        <f>G174</f>
        <v>Improve signage / wayfinding</v>
      </c>
      <c r="Z170" s="968"/>
      <c r="AA170" s="968"/>
      <c r="AB170" s="968"/>
      <c r="AC170" s="1000"/>
      <c r="AD170" s="233">
        <v>2</v>
      </c>
    </row>
    <row r="171" spans="1:30" ht="14.25" customHeight="1" thickBot="1" x14ac:dyDescent="0.3">
      <c r="A171" s="1070"/>
      <c r="B171" s="1070"/>
      <c r="C171" s="1071"/>
      <c r="D171" s="1069"/>
      <c r="E171" s="1070"/>
      <c r="F171" s="1071"/>
      <c r="G171" s="963" t="s">
        <v>410</v>
      </c>
      <c r="H171" s="964"/>
      <c r="I171" s="964"/>
      <c r="J171" s="964"/>
      <c r="K171" s="964"/>
      <c r="L171" s="964"/>
      <c r="M171" s="964"/>
      <c r="N171" s="964"/>
      <c r="O171" s="964"/>
      <c r="P171" s="964"/>
      <c r="Q171" s="964"/>
      <c r="R171" s="964"/>
      <c r="S171" s="964"/>
      <c r="T171" s="964"/>
      <c r="U171" s="964"/>
      <c r="V171" s="964"/>
      <c r="W171" s="973"/>
      <c r="Y171" s="967" t="str">
        <f>G176</f>
        <v>Transit security</v>
      </c>
      <c r="Z171" s="968"/>
      <c r="AA171" s="968"/>
      <c r="AB171" s="968"/>
      <c r="AC171" s="1000"/>
      <c r="AD171" s="233">
        <v>1</v>
      </c>
    </row>
    <row r="172" spans="1:30" ht="14.25" customHeight="1" x14ac:dyDescent="0.25">
      <c r="A172" s="1070"/>
      <c r="B172" s="1070"/>
      <c r="C172" s="1071"/>
      <c r="D172" s="1069"/>
      <c r="E172" s="1070"/>
      <c r="F172" s="1071"/>
      <c r="G172" s="1001" t="s">
        <v>411</v>
      </c>
      <c r="H172" s="1001"/>
      <c r="I172" s="1001"/>
      <c r="J172" s="1001"/>
      <c r="K172" s="1001"/>
      <c r="L172" s="1001"/>
      <c r="M172" s="1001"/>
      <c r="N172" s="1001"/>
      <c r="O172" s="1001"/>
      <c r="P172" s="1001"/>
      <c r="Q172" s="1001"/>
      <c r="R172" s="970" t="s">
        <v>412</v>
      </c>
      <c r="S172" s="970"/>
      <c r="T172" s="994" t="s">
        <v>270</v>
      </c>
      <c r="U172" s="994"/>
      <c r="V172" s="994"/>
      <c r="W172" s="995"/>
    </row>
    <row r="173" spans="1:30" ht="14.25" customHeight="1" thickBot="1" x14ac:dyDescent="0.3">
      <c r="A173" s="1070"/>
      <c r="B173" s="1070"/>
      <c r="C173" s="1071"/>
      <c r="D173" s="1069"/>
      <c r="E173" s="1070"/>
      <c r="F173" s="1071"/>
      <c r="G173" s="963" t="s">
        <v>413</v>
      </c>
      <c r="H173" s="964"/>
      <c r="I173" s="964"/>
      <c r="J173" s="964"/>
      <c r="K173" s="964"/>
      <c r="L173" s="964"/>
      <c r="M173" s="964"/>
      <c r="N173" s="964"/>
      <c r="O173" s="964"/>
      <c r="P173" s="964"/>
      <c r="Q173" s="964"/>
      <c r="R173" s="964"/>
      <c r="S173" s="964"/>
      <c r="T173" s="964"/>
      <c r="U173" s="964"/>
      <c r="V173" s="964"/>
      <c r="W173" s="973"/>
    </row>
    <row r="174" spans="1:30" ht="14.25" customHeight="1" x14ac:dyDescent="0.25">
      <c r="A174" s="1070"/>
      <c r="B174" s="1070"/>
      <c r="C174" s="1071"/>
      <c r="D174" s="1069"/>
      <c r="E174" s="1070"/>
      <c r="F174" s="1071"/>
      <c r="G174" s="1001" t="s">
        <v>414</v>
      </c>
      <c r="H174" s="1001"/>
      <c r="I174" s="1001"/>
      <c r="J174" s="1001"/>
      <c r="K174" s="1001"/>
      <c r="L174" s="1001"/>
      <c r="M174" s="1001"/>
      <c r="N174" s="1001"/>
      <c r="O174" s="1001"/>
      <c r="P174" s="1001"/>
      <c r="Q174" s="1001"/>
      <c r="R174" s="974"/>
      <c r="S174" s="974"/>
      <c r="T174" s="975"/>
      <c r="U174" s="975"/>
      <c r="V174" s="975"/>
      <c r="W174" s="976"/>
    </row>
    <row r="175" spans="1:30" ht="14.25" customHeight="1" thickBot="1" x14ac:dyDescent="0.3">
      <c r="A175" s="1070"/>
      <c r="B175" s="1070"/>
      <c r="C175" s="1071"/>
      <c r="D175" s="1069"/>
      <c r="E175" s="1070"/>
      <c r="F175" s="1071"/>
      <c r="G175" s="996" t="s">
        <v>415</v>
      </c>
      <c r="H175" s="997"/>
      <c r="I175" s="997"/>
      <c r="J175" s="997"/>
      <c r="K175" s="997"/>
      <c r="L175" s="997"/>
      <c r="M175" s="997"/>
      <c r="N175" s="997"/>
      <c r="O175" s="997"/>
      <c r="P175" s="997"/>
      <c r="Q175" s="997"/>
      <c r="R175" s="998"/>
      <c r="S175" s="998"/>
      <c r="T175" s="998"/>
      <c r="U175" s="998"/>
      <c r="V175" s="998"/>
      <c r="W175" s="999"/>
    </row>
    <row r="176" spans="1:30" ht="15" customHeight="1" thickTop="1" x14ac:dyDescent="0.25">
      <c r="A176" s="1070"/>
      <c r="B176" s="1070"/>
      <c r="C176" s="1071"/>
      <c r="D176" s="1069"/>
      <c r="E176" s="1070"/>
      <c r="F176" s="1071"/>
      <c r="G176" s="1002" t="s">
        <v>416</v>
      </c>
      <c r="H176" s="1002"/>
      <c r="I176" s="1002"/>
      <c r="J176" s="1002"/>
      <c r="K176" s="1002"/>
      <c r="L176" s="1002"/>
      <c r="M176" s="1002"/>
      <c r="N176" s="1002"/>
      <c r="O176" s="1002"/>
      <c r="P176" s="1002"/>
      <c r="Q176" s="1002"/>
      <c r="R176" s="1003" t="s">
        <v>398</v>
      </c>
      <c r="S176" s="1003"/>
      <c r="T176" s="1004" t="s">
        <v>270</v>
      </c>
      <c r="U176" s="1004"/>
      <c r="V176" s="1004"/>
      <c r="W176" s="1005"/>
      <c r="Y176" s="968"/>
      <c r="Z176" s="968"/>
      <c r="AA176" s="968"/>
      <c r="AB176" s="968"/>
      <c r="AC176" s="968"/>
      <c r="AD176" s="230"/>
    </row>
    <row r="177" spans="1:30" ht="15" customHeight="1" thickBot="1" x14ac:dyDescent="0.3">
      <c r="A177" s="1073"/>
      <c r="B177" s="1073"/>
      <c r="C177" s="1074"/>
      <c r="D177" s="1072"/>
      <c r="E177" s="1073"/>
      <c r="F177" s="1074"/>
      <c r="G177" s="1086" t="s">
        <v>417</v>
      </c>
      <c r="H177" s="998"/>
      <c r="I177" s="998"/>
      <c r="J177" s="998"/>
      <c r="K177" s="998"/>
      <c r="L177" s="998"/>
      <c r="M177" s="998"/>
      <c r="N177" s="998"/>
      <c r="O177" s="998"/>
      <c r="P177" s="998"/>
      <c r="Q177" s="998"/>
      <c r="R177" s="998"/>
      <c r="S177" s="998"/>
      <c r="T177" s="998"/>
      <c r="U177" s="998"/>
      <c r="V177" s="998"/>
      <c r="W177" s="999"/>
      <c r="Y177" s="225"/>
      <c r="Z177" s="225"/>
      <c r="AA177" s="225"/>
      <c r="AB177" s="225"/>
      <c r="AC177" s="225"/>
    </row>
    <row r="178" spans="1:30" ht="14.25" customHeight="1" thickTop="1" x14ac:dyDescent="0.25">
      <c r="A178" s="1159" t="s">
        <v>418</v>
      </c>
      <c r="B178" s="1087"/>
      <c r="C178" s="1087"/>
      <c r="D178" s="1087" t="s">
        <v>317</v>
      </c>
      <c r="E178" s="1087"/>
      <c r="F178" s="1087"/>
      <c r="G178" s="1001" t="s">
        <v>419</v>
      </c>
      <c r="H178" s="1001"/>
      <c r="I178" s="1001"/>
      <c r="J178" s="1001"/>
      <c r="K178" s="1001"/>
      <c r="L178" s="1001"/>
      <c r="M178" s="1001"/>
      <c r="N178" s="1001"/>
      <c r="O178" s="1001"/>
      <c r="P178" s="1001"/>
      <c r="Q178" s="1001"/>
      <c r="R178" s="970">
        <v>5310</v>
      </c>
      <c r="S178" s="970"/>
      <c r="T178" s="971" t="s">
        <v>405</v>
      </c>
      <c r="U178" s="971"/>
      <c r="V178" s="971"/>
      <c r="W178" s="972"/>
      <c r="Y178" s="961" t="str">
        <f>G178</f>
        <v>Incremental cost of providing same day service/door-to-door</v>
      </c>
      <c r="Z178" s="962"/>
      <c r="AA178" s="962"/>
      <c r="AB178" s="962"/>
      <c r="AC178" s="1160"/>
      <c r="AD178" s="234">
        <v>1</v>
      </c>
    </row>
    <row r="179" spans="1:30" ht="14.25" customHeight="1" thickBot="1" x14ac:dyDescent="0.3">
      <c r="A179" s="1057"/>
      <c r="B179" s="1018"/>
      <c r="C179" s="1018"/>
      <c r="D179" s="1018"/>
      <c r="E179" s="1018"/>
      <c r="F179" s="1018"/>
      <c r="G179" s="963" t="s">
        <v>420</v>
      </c>
      <c r="H179" s="964"/>
      <c r="I179" s="964"/>
      <c r="J179" s="964"/>
      <c r="K179" s="964"/>
      <c r="L179" s="964"/>
      <c r="M179" s="964"/>
      <c r="N179" s="964"/>
      <c r="O179" s="964"/>
      <c r="P179" s="964"/>
      <c r="Q179" s="964"/>
      <c r="R179" s="964"/>
      <c r="S179" s="964"/>
      <c r="T179" s="964"/>
      <c r="U179" s="964"/>
      <c r="V179" s="964"/>
      <c r="W179" s="973"/>
      <c r="Y179" s="967" t="str">
        <f>G180</f>
        <v>New fixed guideway systems</v>
      </c>
      <c r="Z179" s="968"/>
      <c r="AA179" s="968"/>
      <c r="AB179" s="968"/>
      <c r="AC179" s="1000"/>
      <c r="AD179" s="233">
        <v>1</v>
      </c>
    </row>
    <row r="180" spans="1:30" ht="14.25" customHeight="1" x14ac:dyDescent="0.25">
      <c r="A180" s="1057"/>
      <c r="B180" s="1018"/>
      <c r="C180" s="1018"/>
      <c r="D180" s="1018"/>
      <c r="E180" s="1018"/>
      <c r="F180" s="1018"/>
      <c r="G180" s="1001" t="s">
        <v>421</v>
      </c>
      <c r="H180" s="1001"/>
      <c r="I180" s="1001"/>
      <c r="J180" s="1001"/>
      <c r="K180" s="1001"/>
      <c r="L180" s="1001"/>
      <c r="M180" s="1001"/>
      <c r="N180" s="1001"/>
      <c r="O180" s="1001"/>
      <c r="P180" s="1001"/>
      <c r="Q180" s="1001"/>
      <c r="R180" s="974"/>
      <c r="S180" s="974"/>
      <c r="T180" s="975"/>
      <c r="U180" s="975"/>
      <c r="V180" s="975"/>
      <c r="W180" s="976"/>
      <c r="Y180" s="967" t="str">
        <f>G182</f>
        <v>Operating assistance for new transit service</v>
      </c>
      <c r="Z180" s="968"/>
      <c r="AA180" s="968"/>
      <c r="AB180" s="968"/>
      <c r="AC180" s="1000"/>
      <c r="AD180" s="233">
        <v>1</v>
      </c>
    </row>
    <row r="181" spans="1:30" ht="14.25" customHeight="1" thickBot="1" x14ac:dyDescent="0.3">
      <c r="A181" s="1057"/>
      <c r="B181" s="1018"/>
      <c r="C181" s="1018"/>
      <c r="D181" s="1018"/>
      <c r="E181" s="1018"/>
      <c r="F181" s="1018"/>
      <c r="G181" s="963" t="s">
        <v>422</v>
      </c>
      <c r="H181" s="964"/>
      <c r="I181" s="964"/>
      <c r="J181" s="964"/>
      <c r="K181" s="964"/>
      <c r="L181" s="964"/>
      <c r="M181" s="964"/>
      <c r="N181" s="964"/>
      <c r="O181" s="964"/>
      <c r="P181" s="964"/>
      <c r="Q181" s="964"/>
      <c r="R181" s="964"/>
      <c r="S181" s="964"/>
      <c r="T181" s="964"/>
      <c r="U181" s="964"/>
      <c r="V181" s="964"/>
      <c r="W181" s="973"/>
      <c r="Y181" s="967" t="str">
        <f>G184</f>
        <v>Transit vehicles for expansion of service</v>
      </c>
      <c r="Z181" s="968"/>
      <c r="AA181" s="968"/>
      <c r="AB181" s="968"/>
      <c r="AC181" s="1000"/>
      <c r="AD181" s="233">
        <v>1</v>
      </c>
    </row>
    <row r="182" spans="1:30" ht="14.25" customHeight="1" x14ac:dyDescent="0.25">
      <c r="A182" s="1057"/>
      <c r="B182" s="1018"/>
      <c r="C182" s="1018"/>
      <c r="D182" s="1018"/>
      <c r="E182" s="1018"/>
      <c r="F182" s="1018"/>
      <c r="G182" s="1001" t="s">
        <v>423</v>
      </c>
      <c r="H182" s="1001"/>
      <c r="I182" s="1001"/>
      <c r="J182" s="1001"/>
      <c r="K182" s="1001"/>
      <c r="L182" s="1001"/>
      <c r="M182" s="1001"/>
      <c r="N182" s="1001"/>
      <c r="O182" s="1001"/>
      <c r="P182" s="1001"/>
      <c r="Q182" s="1001"/>
      <c r="R182" s="970" t="s">
        <v>186</v>
      </c>
      <c r="S182" s="970"/>
      <c r="T182" s="971" t="s">
        <v>257</v>
      </c>
      <c r="U182" s="971"/>
      <c r="V182" s="971"/>
      <c r="W182" s="972"/>
      <c r="Y182" s="225"/>
      <c r="Z182" s="225"/>
      <c r="AA182" s="225"/>
      <c r="AB182" s="225"/>
      <c r="AC182" s="225"/>
    </row>
    <row r="183" spans="1:30" ht="14.25" customHeight="1" thickBot="1" x14ac:dyDescent="0.3">
      <c r="A183" s="1057"/>
      <c r="B183" s="1018"/>
      <c r="C183" s="1018"/>
      <c r="D183" s="1018"/>
      <c r="E183" s="1018"/>
      <c r="F183" s="1018"/>
      <c r="G183" s="963" t="s">
        <v>424</v>
      </c>
      <c r="H183" s="964"/>
      <c r="I183" s="964"/>
      <c r="J183" s="964"/>
      <c r="K183" s="964"/>
      <c r="L183" s="964"/>
      <c r="M183" s="964"/>
      <c r="N183" s="964"/>
      <c r="O183" s="964"/>
      <c r="P183" s="964"/>
      <c r="Q183" s="964"/>
      <c r="R183" s="964"/>
      <c r="S183" s="964"/>
      <c r="T183" s="964"/>
      <c r="U183" s="964"/>
      <c r="V183" s="964"/>
      <c r="W183" s="973"/>
      <c r="Y183" s="225"/>
      <c r="Z183" s="225"/>
      <c r="AA183" s="225"/>
      <c r="AB183" s="225"/>
      <c r="AC183" s="225"/>
    </row>
    <row r="184" spans="1:30" ht="14.25" customHeight="1" x14ac:dyDescent="0.25">
      <c r="A184" s="1057"/>
      <c r="B184" s="1018"/>
      <c r="C184" s="1018"/>
      <c r="D184" s="1018"/>
      <c r="E184" s="1018"/>
      <c r="F184" s="1018"/>
      <c r="G184" s="1001" t="s">
        <v>425</v>
      </c>
      <c r="H184" s="1001"/>
      <c r="I184" s="1001"/>
      <c r="J184" s="1001"/>
      <c r="K184" s="1001"/>
      <c r="L184" s="1001"/>
      <c r="M184" s="1001"/>
      <c r="N184" s="1001"/>
      <c r="O184" s="1001"/>
      <c r="P184" s="1001"/>
      <c r="Q184" s="1001"/>
      <c r="R184" s="974"/>
      <c r="S184" s="974"/>
      <c r="T184" s="975"/>
      <c r="U184" s="975"/>
      <c r="V184" s="975"/>
      <c r="W184" s="976"/>
      <c r="Y184" s="225"/>
      <c r="Z184" s="225"/>
      <c r="AA184" s="225"/>
      <c r="AB184" s="225"/>
      <c r="AC184" s="225"/>
    </row>
    <row r="185" spans="1:30" ht="14.25" customHeight="1" thickBot="1" x14ac:dyDescent="0.3">
      <c r="A185" s="1057"/>
      <c r="B185" s="1018"/>
      <c r="C185" s="1018"/>
      <c r="D185" s="1018"/>
      <c r="E185" s="1018"/>
      <c r="F185" s="1018"/>
      <c r="G185" s="963" t="s">
        <v>426</v>
      </c>
      <c r="H185" s="964"/>
      <c r="I185" s="964"/>
      <c r="J185" s="964"/>
      <c r="K185" s="964"/>
      <c r="L185" s="964"/>
      <c r="M185" s="964"/>
      <c r="N185" s="964"/>
      <c r="O185" s="964"/>
      <c r="P185" s="964"/>
      <c r="Q185" s="964"/>
      <c r="R185" s="964"/>
      <c r="S185" s="964"/>
      <c r="T185" s="964"/>
      <c r="U185" s="964"/>
      <c r="V185" s="964"/>
      <c r="W185" s="973"/>
    </row>
    <row r="186" spans="1:30" ht="14.25" customHeight="1" x14ac:dyDescent="0.25">
      <c r="A186" s="295"/>
      <c r="B186" s="295"/>
      <c r="C186" s="295"/>
      <c r="D186" s="295"/>
      <c r="E186" s="295"/>
      <c r="F186" s="295"/>
      <c r="G186" s="295"/>
      <c r="H186" s="295"/>
      <c r="I186" s="295"/>
      <c r="J186" s="295"/>
      <c r="K186" s="295"/>
      <c r="L186" s="295"/>
      <c r="M186" s="295"/>
      <c r="N186" s="295"/>
      <c r="O186" s="295"/>
      <c r="P186" s="295"/>
      <c r="Q186" s="295"/>
      <c r="R186" s="295"/>
      <c r="S186" s="295"/>
      <c r="T186" s="295"/>
      <c r="U186" s="295"/>
      <c r="V186" s="295"/>
      <c r="W186" s="295"/>
    </row>
    <row r="187" spans="1:30" s="294" customFormat="1" ht="14.25" customHeight="1" x14ac:dyDescent="0.25">
      <c r="A187" s="115"/>
      <c r="B187" s="115"/>
      <c r="C187" s="115"/>
      <c r="D187" s="115"/>
      <c r="E187" s="115"/>
      <c r="F187" s="115"/>
      <c r="G187" s="115"/>
      <c r="H187" s="115"/>
      <c r="I187" s="115"/>
      <c r="J187" s="115"/>
      <c r="K187" s="115"/>
      <c r="L187" s="115"/>
      <c r="M187" s="115"/>
      <c r="N187" s="115"/>
      <c r="O187" s="115"/>
      <c r="P187" s="115"/>
      <c r="Q187" s="115"/>
      <c r="R187" s="115"/>
      <c r="S187" s="115"/>
      <c r="T187" s="115"/>
      <c r="U187" s="115"/>
      <c r="V187" s="115"/>
      <c r="W187" s="115"/>
      <c r="Y187" s="115"/>
      <c r="Z187" s="115"/>
      <c r="AA187" s="115"/>
      <c r="AB187" s="115"/>
      <c r="AC187" s="115"/>
      <c r="AD187" s="15"/>
    </row>
    <row r="188" spans="1:30" s="294" customFormat="1" ht="14.25" customHeight="1" x14ac:dyDescent="0.25">
      <c r="A188" s="115"/>
      <c r="B188" s="115"/>
      <c r="C188" s="115"/>
      <c r="D188" s="115"/>
      <c r="E188" s="115"/>
      <c r="F188" s="115"/>
      <c r="G188" s="115"/>
      <c r="H188" s="115"/>
      <c r="I188" s="115"/>
      <c r="J188" s="115"/>
      <c r="K188" s="115"/>
      <c r="L188" s="115"/>
      <c r="M188" s="115"/>
      <c r="N188" s="115"/>
      <c r="O188" s="115"/>
      <c r="P188" s="115"/>
      <c r="Q188" s="115"/>
      <c r="R188" s="115"/>
      <c r="S188" s="115"/>
      <c r="T188" s="115"/>
      <c r="U188" s="115"/>
      <c r="V188" s="115"/>
      <c r="W188" s="115"/>
      <c r="Y188" s="115"/>
      <c r="Z188" s="115"/>
      <c r="AA188" s="115"/>
      <c r="AB188" s="115"/>
      <c r="AC188" s="115"/>
      <c r="AD188" s="15"/>
    </row>
  </sheetData>
  <sheetProtection algorithmName="SHA-512" hashValue="xBmOtyQgcegv6EAevPZG4f3qrTJRQeg0Snv2SIdfJjtwIFv2t5lrPrUM/eAHN5kLmRFogcC2SeuoRocQtB/TZQ==" saltValue="zd7ZHKDHaMw2o8OI+VCa8Q==" spinCount="100000" sheet="1" selectLockedCells="1"/>
  <mergeCells count="366">
    <mergeCell ref="G185:W185"/>
    <mergeCell ref="A178:C185"/>
    <mergeCell ref="D178:F185"/>
    <mergeCell ref="G178:Q178"/>
    <mergeCell ref="R178:S178"/>
    <mergeCell ref="T178:W178"/>
    <mergeCell ref="Y178:AC178"/>
    <mergeCell ref="G179:W179"/>
    <mergeCell ref="Y179:AC179"/>
    <mergeCell ref="G180:Q180"/>
    <mergeCell ref="R180:S180"/>
    <mergeCell ref="T180:W180"/>
    <mergeCell ref="Y180:AC180"/>
    <mergeCell ref="G181:W181"/>
    <mergeCell ref="Y181:AC181"/>
    <mergeCell ref="G182:Q182"/>
    <mergeCell ref="R182:S182"/>
    <mergeCell ref="T182:W182"/>
    <mergeCell ref="G183:W183"/>
    <mergeCell ref="G184:Q184"/>
    <mergeCell ref="R184:S184"/>
    <mergeCell ref="T184:W184"/>
    <mergeCell ref="A166:C177"/>
    <mergeCell ref="D166:F177"/>
    <mergeCell ref="G166:Q166"/>
    <mergeCell ref="R166:S166"/>
    <mergeCell ref="T166:W166"/>
    <mergeCell ref="Y166:AC166"/>
    <mergeCell ref="G167:W167"/>
    <mergeCell ref="Y167:AC167"/>
    <mergeCell ref="G168:Q168"/>
    <mergeCell ref="R168:S168"/>
    <mergeCell ref="T168:W168"/>
    <mergeCell ref="Y168:AC168"/>
    <mergeCell ref="G169:W169"/>
    <mergeCell ref="Y169:AC169"/>
    <mergeCell ref="G170:Q170"/>
    <mergeCell ref="R170:S170"/>
    <mergeCell ref="T170:W170"/>
    <mergeCell ref="Y170:AC170"/>
    <mergeCell ref="G171:W171"/>
    <mergeCell ref="G177:W177"/>
    <mergeCell ref="G174:Q174"/>
    <mergeCell ref="R174:S174"/>
    <mergeCell ref="T174:W174"/>
    <mergeCell ref="G175:W175"/>
    <mergeCell ref="A156:C165"/>
    <mergeCell ref="D156:F165"/>
    <mergeCell ref="G156:Q156"/>
    <mergeCell ref="R156:S156"/>
    <mergeCell ref="T156:W156"/>
    <mergeCell ref="Y156:AC156"/>
    <mergeCell ref="G157:W157"/>
    <mergeCell ref="Y157:AC157"/>
    <mergeCell ref="G158:Q158"/>
    <mergeCell ref="R158:S158"/>
    <mergeCell ref="T158:W158"/>
    <mergeCell ref="Y158:AC158"/>
    <mergeCell ref="G159:W159"/>
    <mergeCell ref="Y159:AC159"/>
    <mergeCell ref="G160:Q160"/>
    <mergeCell ref="R164:S164"/>
    <mergeCell ref="T164:W164"/>
    <mergeCell ref="G153:W153"/>
    <mergeCell ref="G154:Q154"/>
    <mergeCell ref="R154:S154"/>
    <mergeCell ref="T154:W154"/>
    <mergeCell ref="G152:Q152"/>
    <mergeCell ref="R152:S152"/>
    <mergeCell ref="T152:W152"/>
    <mergeCell ref="G146:W146"/>
    <mergeCell ref="G147:Q147"/>
    <mergeCell ref="R147:S147"/>
    <mergeCell ref="T147:W147"/>
    <mergeCell ref="G148:W148"/>
    <mergeCell ref="A149:W149"/>
    <mergeCell ref="A150:C155"/>
    <mergeCell ref="D150:F155"/>
    <mergeCell ref="G155:W155"/>
    <mergeCell ref="G150:Q150"/>
    <mergeCell ref="R150:S150"/>
    <mergeCell ref="T150:W150"/>
    <mergeCell ref="G151:W151"/>
    <mergeCell ref="G142:W142"/>
    <mergeCell ref="G143:Q143"/>
    <mergeCell ref="R143:S143"/>
    <mergeCell ref="T143:W143"/>
    <mergeCell ref="G144:W144"/>
    <mergeCell ref="G145:Q145"/>
    <mergeCell ref="R145:S145"/>
    <mergeCell ref="T145:W145"/>
    <mergeCell ref="Y152:AC152"/>
    <mergeCell ref="Y150:AC150"/>
    <mergeCell ref="Y151:AC151"/>
    <mergeCell ref="G138:W138"/>
    <mergeCell ref="G139:Q139"/>
    <mergeCell ref="R139:S139"/>
    <mergeCell ref="T139:W139"/>
    <mergeCell ref="G140:W140"/>
    <mergeCell ref="T135:W135"/>
    <mergeCell ref="G136:W136"/>
    <mergeCell ref="G137:Q137"/>
    <mergeCell ref="G141:Q141"/>
    <mergeCell ref="R141:S141"/>
    <mergeCell ref="T141:W141"/>
    <mergeCell ref="Y130:AC130"/>
    <mergeCell ref="G127:Q127"/>
    <mergeCell ref="R127:S127"/>
    <mergeCell ref="G130:W130"/>
    <mergeCell ref="T127:W127"/>
    <mergeCell ref="R137:S137"/>
    <mergeCell ref="T137:W137"/>
    <mergeCell ref="G133:Q133"/>
    <mergeCell ref="R133:S133"/>
    <mergeCell ref="G131:Q131"/>
    <mergeCell ref="Y126:AC126"/>
    <mergeCell ref="G123:Q123"/>
    <mergeCell ref="R123:S123"/>
    <mergeCell ref="T123:W123"/>
    <mergeCell ref="Y127:AC127"/>
    <mergeCell ref="G128:W128"/>
    <mergeCell ref="Y128:AC128"/>
    <mergeCell ref="G129:Q129"/>
    <mergeCell ref="R129:S129"/>
    <mergeCell ref="T129:W129"/>
    <mergeCell ref="Y129:AC129"/>
    <mergeCell ref="Y121:AC121"/>
    <mergeCell ref="G122:W122"/>
    <mergeCell ref="Y122:AC122"/>
    <mergeCell ref="R119:S119"/>
    <mergeCell ref="T119:W119"/>
    <mergeCell ref="Y123:AC123"/>
    <mergeCell ref="G124:W124"/>
    <mergeCell ref="Y124:AC124"/>
    <mergeCell ref="G125:Q125"/>
    <mergeCell ref="R125:S125"/>
    <mergeCell ref="T125:W125"/>
    <mergeCell ref="Y125:AC125"/>
    <mergeCell ref="Y109:AC109"/>
    <mergeCell ref="G110:Q110"/>
    <mergeCell ref="Y110:AC110"/>
    <mergeCell ref="G113:Q113"/>
    <mergeCell ref="T113:W113"/>
    <mergeCell ref="G114:Q114"/>
    <mergeCell ref="A115:C148"/>
    <mergeCell ref="D115:F148"/>
    <mergeCell ref="G115:Q115"/>
    <mergeCell ref="R115:S115"/>
    <mergeCell ref="T115:W115"/>
    <mergeCell ref="Y115:AC115"/>
    <mergeCell ref="G116:W116"/>
    <mergeCell ref="Y116:AC116"/>
    <mergeCell ref="G117:Q117"/>
    <mergeCell ref="R117:S117"/>
    <mergeCell ref="T117:W117"/>
    <mergeCell ref="Y117:AC117"/>
    <mergeCell ref="G118:W118"/>
    <mergeCell ref="Y118:AC118"/>
    <mergeCell ref="G119:Q119"/>
    <mergeCell ref="Y119:AC119"/>
    <mergeCell ref="G120:W120"/>
    <mergeCell ref="Y120:AC120"/>
    <mergeCell ref="D107:F108"/>
    <mergeCell ref="G107:Q107"/>
    <mergeCell ref="R107:W107"/>
    <mergeCell ref="G108:W108"/>
    <mergeCell ref="A109:C114"/>
    <mergeCell ref="D109:F114"/>
    <mergeCell ref="G109:Q109"/>
    <mergeCell ref="T109:W109"/>
    <mergeCell ref="A95:C108"/>
    <mergeCell ref="D95:F96"/>
    <mergeCell ref="G95:Q95"/>
    <mergeCell ref="R95:S95"/>
    <mergeCell ref="T95:W95"/>
    <mergeCell ref="G100:W100"/>
    <mergeCell ref="G111:P111"/>
    <mergeCell ref="S111:V111"/>
    <mergeCell ref="G112:V112"/>
    <mergeCell ref="Y100:AC100"/>
    <mergeCell ref="D101:F106"/>
    <mergeCell ref="G101:Q101"/>
    <mergeCell ref="R101:S101"/>
    <mergeCell ref="T101:W101"/>
    <mergeCell ref="Y101:AB101"/>
    <mergeCell ref="G102:W102"/>
    <mergeCell ref="G103:Q103"/>
    <mergeCell ref="R103:S103"/>
    <mergeCell ref="T103:W103"/>
    <mergeCell ref="G104:W104"/>
    <mergeCell ref="G105:Q105"/>
    <mergeCell ref="R105:S105"/>
    <mergeCell ref="T105:W105"/>
    <mergeCell ref="G106:W106"/>
    <mergeCell ref="D99:F100"/>
    <mergeCell ref="G99:Q99"/>
    <mergeCell ref="R99:S99"/>
    <mergeCell ref="T99:W99"/>
    <mergeCell ref="Y99:AC99"/>
    <mergeCell ref="Y95:AC95"/>
    <mergeCell ref="G96:W96"/>
    <mergeCell ref="Y96:AC96"/>
    <mergeCell ref="D97:F98"/>
    <mergeCell ref="G97:Q97"/>
    <mergeCell ref="R97:S97"/>
    <mergeCell ref="T97:W97"/>
    <mergeCell ref="Y97:AC97"/>
    <mergeCell ref="G98:W98"/>
    <mergeCell ref="Y98:AC98"/>
    <mergeCell ref="A91:C94"/>
    <mergeCell ref="D91:F94"/>
    <mergeCell ref="G91:Q91"/>
    <mergeCell ref="R91:S91"/>
    <mergeCell ref="T91:W91"/>
    <mergeCell ref="Y91:AC91"/>
    <mergeCell ref="G92:W92"/>
    <mergeCell ref="Y92:AC92"/>
    <mergeCell ref="G93:Q93"/>
    <mergeCell ref="R93:S93"/>
    <mergeCell ref="T93:W93"/>
    <mergeCell ref="G94:W94"/>
    <mergeCell ref="Y84:AC84"/>
    <mergeCell ref="Y85:AC85"/>
    <mergeCell ref="G86:W86"/>
    <mergeCell ref="G87:Q87"/>
    <mergeCell ref="R87:S87"/>
    <mergeCell ref="T87:W87"/>
    <mergeCell ref="G88:W88"/>
    <mergeCell ref="A89:C90"/>
    <mergeCell ref="D89:F90"/>
    <mergeCell ref="G89:Q89"/>
    <mergeCell ref="R89:S89"/>
    <mergeCell ref="T89:W89"/>
    <mergeCell ref="Y89:AC89"/>
    <mergeCell ref="G90:W90"/>
    <mergeCell ref="A81:C88"/>
    <mergeCell ref="D81:F88"/>
    <mergeCell ref="G85:Q85"/>
    <mergeCell ref="R85:S85"/>
    <mergeCell ref="T85:W85"/>
    <mergeCell ref="G84:W84"/>
    <mergeCell ref="Y81:AC81"/>
    <mergeCell ref="G82:W82"/>
    <mergeCell ref="Y82:AC82"/>
    <mergeCell ref="G83:Q83"/>
    <mergeCell ref="Y83:AC83"/>
    <mergeCell ref="R65:S65"/>
    <mergeCell ref="T65:W65"/>
    <mergeCell ref="G79:Q79"/>
    <mergeCell ref="R79:S79"/>
    <mergeCell ref="T79:W79"/>
    <mergeCell ref="G80:W80"/>
    <mergeCell ref="G81:Q81"/>
    <mergeCell ref="R81:S81"/>
    <mergeCell ref="T81:W81"/>
    <mergeCell ref="G78:W78"/>
    <mergeCell ref="Y66:AC66"/>
    <mergeCell ref="G67:Q67"/>
    <mergeCell ref="R67:S67"/>
    <mergeCell ref="T67:W67"/>
    <mergeCell ref="Y67:AC67"/>
    <mergeCell ref="G68:W68"/>
    <mergeCell ref="Y68:AC68"/>
    <mergeCell ref="G71:Q71"/>
    <mergeCell ref="R71:S71"/>
    <mergeCell ref="T71:W71"/>
    <mergeCell ref="G74:W74"/>
    <mergeCell ref="G75:Q75"/>
    <mergeCell ref="R75:S75"/>
    <mergeCell ref="Y53:AC53"/>
    <mergeCell ref="G54:W54"/>
    <mergeCell ref="Y54:AC54"/>
    <mergeCell ref="G55:Q55"/>
    <mergeCell ref="R55:S55"/>
    <mergeCell ref="T55:W55"/>
    <mergeCell ref="Y55:AC55"/>
    <mergeCell ref="G56:W56"/>
    <mergeCell ref="G57:Q57"/>
    <mergeCell ref="R57:S57"/>
    <mergeCell ref="T57:W57"/>
    <mergeCell ref="A52:W52"/>
    <mergeCell ref="A53:C58"/>
    <mergeCell ref="D53:F58"/>
    <mergeCell ref="G53:Q53"/>
    <mergeCell ref="R53:S53"/>
    <mergeCell ref="G132:W132"/>
    <mergeCell ref="T133:W133"/>
    <mergeCell ref="G134:W134"/>
    <mergeCell ref="G135:Q135"/>
    <mergeCell ref="R135:S135"/>
    <mergeCell ref="T53:W53"/>
    <mergeCell ref="G58:W58"/>
    <mergeCell ref="A59:C80"/>
    <mergeCell ref="D59:F80"/>
    <mergeCell ref="G59:Q59"/>
    <mergeCell ref="R59:S59"/>
    <mergeCell ref="T59:W59"/>
    <mergeCell ref="G66:W66"/>
    <mergeCell ref="G72:W72"/>
    <mergeCell ref="G73:Q73"/>
    <mergeCell ref="R73:S73"/>
    <mergeCell ref="T73:W73"/>
    <mergeCell ref="G63:Q63"/>
    <mergeCell ref="R63:S63"/>
    <mergeCell ref="A1:W1"/>
    <mergeCell ref="A2:W6"/>
    <mergeCell ref="A7:W39"/>
    <mergeCell ref="A40:W40"/>
    <mergeCell ref="A41:W41"/>
    <mergeCell ref="A42:W48"/>
    <mergeCell ref="G49:Q51"/>
    <mergeCell ref="R49:S51"/>
    <mergeCell ref="T49:W51"/>
    <mergeCell ref="A49:C51"/>
    <mergeCell ref="D49:F51"/>
    <mergeCell ref="Y176:AC176"/>
    <mergeCell ref="R172:S172"/>
    <mergeCell ref="T172:W172"/>
    <mergeCell ref="G173:W173"/>
    <mergeCell ref="G165:W165"/>
    <mergeCell ref="R160:S160"/>
    <mergeCell ref="T160:W160"/>
    <mergeCell ref="Y171:AC171"/>
    <mergeCell ref="G172:Q172"/>
    <mergeCell ref="Y160:AC160"/>
    <mergeCell ref="G161:W161"/>
    <mergeCell ref="G162:Q162"/>
    <mergeCell ref="R162:S162"/>
    <mergeCell ref="T162:W162"/>
    <mergeCell ref="G163:W163"/>
    <mergeCell ref="G164:Q164"/>
    <mergeCell ref="G176:Q176"/>
    <mergeCell ref="R176:S176"/>
    <mergeCell ref="T176:W176"/>
    <mergeCell ref="Y63:AC63"/>
    <mergeCell ref="G64:W64"/>
    <mergeCell ref="G65:Q65"/>
    <mergeCell ref="Y65:AC65"/>
    <mergeCell ref="Y69:AC69"/>
    <mergeCell ref="G69:Q69"/>
    <mergeCell ref="R69:S69"/>
    <mergeCell ref="T69:W69"/>
    <mergeCell ref="G70:V70"/>
    <mergeCell ref="T63:W63"/>
    <mergeCell ref="T75:W75"/>
    <mergeCell ref="G76:W76"/>
    <mergeCell ref="G77:Q77"/>
    <mergeCell ref="R77:S77"/>
    <mergeCell ref="T77:W77"/>
    <mergeCell ref="R131:S131"/>
    <mergeCell ref="T131:W131"/>
    <mergeCell ref="R83:S83"/>
    <mergeCell ref="T83:W83"/>
    <mergeCell ref="G121:Q121"/>
    <mergeCell ref="R121:S121"/>
    <mergeCell ref="T121:W121"/>
    <mergeCell ref="G126:W126"/>
    <mergeCell ref="Y59:AC59"/>
    <mergeCell ref="G60:W60"/>
    <mergeCell ref="Y60:AC60"/>
    <mergeCell ref="G61:Q61"/>
    <mergeCell ref="R61:S61"/>
    <mergeCell ref="T61:W61"/>
    <mergeCell ref="Y61:AC61"/>
    <mergeCell ref="G62:W62"/>
    <mergeCell ref="Y62:AC62"/>
  </mergeCells>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A6344-119B-4F11-B8F8-8BB369631BC0}">
  <sheetPr>
    <tabColor rgb="FF00B0F0"/>
  </sheetPr>
  <dimension ref="A1"/>
  <sheetViews>
    <sheetView showGridLines="0" showRowColHeaders="0" topLeftCell="A13" workbookViewId="0">
      <selection activeCell="R40" sqref="R40"/>
    </sheetView>
  </sheetViews>
  <sheetFormatPr defaultRowHeight="15" x14ac:dyDescent="0.25"/>
  <sheetData/>
  <sheetProtection algorithmName="SHA-512" hashValue="6+Vdpse6t7Gnkj8zlIKn5ULc+f5QBqZz5wKGC0xmxGrTzx7J1XvssFX1mVr+rfEeCu3b0Ct1Qga54wz/C8effw==" saltValue="cGo1Wd2uII2hZkg0eTzdYQ==" spinCount="100000" sheet="1" objects="1" scenarios="1" selectLockedCell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AC163"/>
  <sheetViews>
    <sheetView showGridLines="0" showRowColHeaders="0" tabSelected="1" topLeftCell="A78" zoomScale="90" zoomScaleNormal="90" workbookViewId="0">
      <selection activeCell="A23" sqref="A23:K23"/>
    </sheetView>
  </sheetViews>
  <sheetFormatPr defaultColWidth="10.6328125" defaultRowHeight="15" x14ac:dyDescent="0.25"/>
  <cols>
    <col min="1" max="12" width="5.6328125" style="115" customWidth="1"/>
    <col min="13" max="13" width="5.54296875" style="115" customWidth="1"/>
    <col min="14" max="26" width="5.6328125" style="115" customWidth="1"/>
    <col min="27" max="16384" width="10.6328125" style="115"/>
  </cols>
  <sheetData>
    <row r="1" spans="1:26" x14ac:dyDescent="0.25">
      <c r="A1" s="625" t="s">
        <v>427</v>
      </c>
      <c r="B1" s="625"/>
      <c r="C1" s="625"/>
      <c r="D1" s="625"/>
      <c r="E1" s="625"/>
      <c r="F1" s="625"/>
      <c r="G1" s="625"/>
      <c r="H1" s="625"/>
      <c r="I1" s="625"/>
      <c r="J1" s="625"/>
      <c r="K1" s="625"/>
      <c r="L1" s="625"/>
      <c r="M1" s="625"/>
      <c r="N1" s="625"/>
      <c r="O1" s="625"/>
      <c r="P1" s="625"/>
      <c r="Q1" s="625"/>
      <c r="R1" s="625"/>
      <c r="S1" s="625"/>
      <c r="T1" s="625"/>
      <c r="U1" s="625"/>
      <c r="V1" s="625"/>
      <c r="W1" s="625"/>
      <c r="X1" s="625"/>
      <c r="Y1" s="625"/>
      <c r="Z1" s="625"/>
    </row>
    <row r="2" spans="1:26" ht="15.6" thickBot="1" x14ac:dyDescent="0.3">
      <c r="A2" s="625"/>
      <c r="B2" s="625"/>
      <c r="C2" s="625"/>
      <c r="D2" s="625"/>
      <c r="E2" s="625"/>
      <c r="F2" s="625"/>
      <c r="G2" s="625"/>
      <c r="H2" s="625"/>
      <c r="I2" s="625"/>
      <c r="J2" s="625"/>
      <c r="K2" s="625"/>
      <c r="L2" s="625"/>
      <c r="M2" s="625"/>
      <c r="N2" s="625"/>
      <c r="O2" s="625"/>
      <c r="P2" s="625"/>
      <c r="Q2" s="625"/>
      <c r="R2" s="625"/>
      <c r="S2" s="625"/>
      <c r="T2" s="625"/>
      <c r="U2" s="625"/>
      <c r="V2" s="625"/>
      <c r="W2" s="625"/>
      <c r="X2" s="625"/>
      <c r="Y2" s="625"/>
      <c r="Z2" s="625"/>
    </row>
    <row r="3" spans="1:26" ht="15" customHeight="1" thickBot="1" x14ac:dyDescent="0.3">
      <c r="A3" s="464" t="s">
        <v>5</v>
      </c>
      <c r="B3" s="464"/>
      <c r="C3" s="464"/>
      <c r="D3" s="464"/>
      <c r="E3" s="464"/>
      <c r="F3" s="464"/>
      <c r="G3" s="464"/>
      <c r="H3" s="464"/>
      <c r="I3" s="464"/>
      <c r="J3" s="482"/>
      <c r="K3" s="483"/>
      <c r="L3" s="483"/>
      <c r="M3" s="483"/>
      <c r="N3" s="483"/>
      <c r="O3" s="483"/>
      <c r="P3" s="483"/>
      <c r="Q3" s="484"/>
      <c r="R3" s="9" t="s">
        <v>7</v>
      </c>
      <c r="S3" s="9"/>
      <c r="T3" s="9"/>
      <c r="U3" s="9"/>
      <c r="V3" s="9"/>
      <c r="W3" s="9"/>
      <c r="X3" s="9"/>
      <c r="Y3" s="640"/>
      <c r="Z3" s="640"/>
    </row>
    <row r="4" spans="1:26" ht="15" customHeight="1" thickBot="1" x14ac:dyDescent="0.3">
      <c r="A4" s="464" t="s">
        <v>428</v>
      </c>
      <c r="B4" s="464"/>
      <c r="C4" s="464"/>
      <c r="D4" s="464"/>
      <c r="E4" s="464"/>
      <c r="F4" s="464"/>
      <c r="G4" s="464"/>
      <c r="H4" s="464"/>
      <c r="I4" s="464"/>
      <c r="J4" s="485"/>
      <c r="K4" s="486"/>
      <c r="L4" s="486"/>
      <c r="M4" s="486"/>
      <c r="N4" s="486"/>
      <c r="O4" s="486"/>
      <c r="P4" s="486"/>
      <c r="Q4" s="486"/>
      <c r="R4" s="487"/>
      <c r="S4" s="488"/>
      <c r="T4" s="333"/>
      <c r="U4" s="491"/>
      <c r="V4" s="491"/>
      <c r="W4" s="491"/>
      <c r="X4" s="491"/>
      <c r="Y4" s="420"/>
      <c r="Z4" s="420"/>
    </row>
    <row r="5" spans="1:26" ht="15" customHeight="1" thickBot="1" x14ac:dyDescent="0.3">
      <c r="A5" s="339" t="s">
        <v>429</v>
      </c>
      <c r="B5" s="339"/>
      <c r="C5" s="339"/>
      <c r="D5" s="339"/>
      <c r="E5" s="339"/>
      <c r="F5" s="339"/>
      <c r="G5" s="339"/>
      <c r="H5" s="339"/>
      <c r="I5" s="339"/>
      <c r="J5" s="339"/>
      <c r="K5" s="339"/>
      <c r="L5" s="397"/>
      <c r="M5" s="464" t="s">
        <v>430</v>
      </c>
      <c r="N5" s="464"/>
      <c r="O5" s="464"/>
      <c r="P5" s="464"/>
      <c r="Q5" s="464"/>
      <c r="R5" s="504" t="s">
        <v>431</v>
      </c>
      <c r="S5" s="504"/>
      <c r="T5" s="271"/>
      <c r="U5" s="504" t="s">
        <v>432</v>
      </c>
      <c r="V5" s="504"/>
      <c r="W5" s="504" t="s">
        <v>433</v>
      </c>
      <c r="X5" s="504"/>
      <c r="Y5" s="472" t="s">
        <v>434</v>
      </c>
      <c r="Z5" s="472"/>
    </row>
    <row r="6" spans="1:26" ht="15" customHeight="1" thickBot="1" x14ac:dyDescent="0.3">
      <c r="A6" s="644" t="s">
        <v>435</v>
      </c>
      <c r="B6" s="644"/>
      <c r="C6" s="644"/>
      <c r="D6" s="644"/>
      <c r="E6" s="644"/>
      <c r="F6" s="644"/>
      <c r="G6" s="644"/>
      <c r="H6" s="644"/>
      <c r="I6" s="644"/>
      <c r="J6" s="645"/>
      <c r="K6" s="10"/>
      <c r="L6" s="397"/>
      <c r="M6" s="474" t="s">
        <v>436</v>
      </c>
      <c r="N6" s="473" t="s">
        <v>437</v>
      </c>
      <c r="O6" s="473"/>
      <c r="P6" s="473"/>
      <c r="Q6" s="473"/>
      <c r="R6" s="480"/>
      <c r="S6" s="481"/>
      <c r="T6" s="301"/>
      <c r="U6" s="502">
        <f>SUM(R6*0.8)</f>
        <v>0</v>
      </c>
      <c r="V6" s="503"/>
      <c r="W6" s="505">
        <f>SUM(R6-U6)</f>
        <v>0</v>
      </c>
      <c r="X6" s="501"/>
      <c r="Y6" s="481"/>
      <c r="Z6" s="499"/>
    </row>
    <row r="7" spans="1:26" ht="15" customHeight="1" thickBot="1" x14ac:dyDescent="0.3">
      <c r="A7" s="470" t="str">
        <f>'Program &amp; Project Types'!Y89</f>
        <v>Off-road trails</v>
      </c>
      <c r="B7" s="470"/>
      <c r="C7" s="470"/>
      <c r="D7" s="470"/>
      <c r="E7" s="470"/>
      <c r="F7" s="470"/>
      <c r="G7" s="470"/>
      <c r="H7" s="470"/>
      <c r="I7" s="470"/>
      <c r="J7" s="471"/>
      <c r="K7" s="11"/>
      <c r="L7" s="397"/>
      <c r="M7" s="474"/>
      <c r="N7" s="473"/>
      <c r="O7" s="473"/>
      <c r="P7" s="473"/>
      <c r="Q7" s="473"/>
      <c r="R7" s="496" t="s">
        <v>438</v>
      </c>
      <c r="S7" s="496"/>
      <c r="T7" s="496"/>
      <c r="U7" s="496"/>
      <c r="V7" s="496"/>
      <c r="W7" s="496"/>
      <c r="X7" s="496"/>
      <c r="Y7" s="496"/>
      <c r="Z7" s="496"/>
    </row>
    <row r="8" spans="1:26" ht="15" customHeight="1" thickBot="1" x14ac:dyDescent="0.3">
      <c r="A8" s="470"/>
      <c r="B8" s="470"/>
      <c r="C8" s="470"/>
      <c r="D8" s="470"/>
      <c r="E8" s="470"/>
      <c r="F8" s="470"/>
      <c r="G8" s="470"/>
      <c r="H8" s="470"/>
      <c r="I8" s="470"/>
      <c r="J8" s="471"/>
      <c r="K8" s="11"/>
      <c r="L8" s="397"/>
      <c r="M8" s="474"/>
      <c r="N8" s="473"/>
      <c r="O8" s="473"/>
      <c r="P8" s="473"/>
      <c r="Q8" s="473"/>
      <c r="R8" s="506" t="s">
        <v>439</v>
      </c>
      <c r="S8" s="506"/>
      <c r="T8" s="506"/>
      <c r="U8" s="506"/>
      <c r="V8" s="506"/>
      <c r="W8" s="506"/>
      <c r="X8" s="506"/>
      <c r="Y8" s="465"/>
      <c r="Z8" s="466"/>
    </row>
    <row r="9" spans="1:26" ht="15" customHeight="1" thickBot="1" x14ac:dyDescent="0.3">
      <c r="A9" s="470"/>
      <c r="B9" s="470"/>
      <c r="C9" s="470"/>
      <c r="D9" s="470"/>
      <c r="E9" s="470"/>
      <c r="F9" s="470"/>
      <c r="G9" s="470"/>
      <c r="H9" s="470"/>
      <c r="I9" s="470"/>
      <c r="J9" s="471"/>
      <c r="K9" s="11"/>
      <c r="L9" s="397"/>
      <c r="M9" s="475"/>
      <c r="N9" s="492" t="s">
        <v>440</v>
      </c>
      <c r="O9" s="493"/>
      <c r="P9" s="493"/>
      <c r="Q9" s="493"/>
      <c r="R9" s="493"/>
      <c r="S9" s="493"/>
      <c r="T9" s="494"/>
      <c r="U9" s="494"/>
      <c r="V9" s="494"/>
      <c r="W9" s="494"/>
      <c r="X9" s="495"/>
      <c r="Y9" s="642">
        <f>SUM(Y6-W6)</f>
        <v>0</v>
      </c>
      <c r="Z9" s="643"/>
    </row>
    <row r="10" spans="1:26" ht="15" customHeight="1" thickBot="1" x14ac:dyDescent="0.3">
      <c r="A10" s="626"/>
      <c r="B10" s="626"/>
      <c r="C10" s="626"/>
      <c r="D10" s="626"/>
      <c r="E10" s="626"/>
      <c r="F10" s="626"/>
      <c r="G10" s="626"/>
      <c r="H10" s="626"/>
      <c r="I10" s="626"/>
      <c r="J10" s="627"/>
      <c r="K10" s="11"/>
      <c r="L10" s="397"/>
      <c r="M10" s="467" t="s">
        <v>441</v>
      </c>
      <c r="N10" s="641" t="s">
        <v>442</v>
      </c>
      <c r="O10" s="641"/>
      <c r="P10" s="641"/>
      <c r="Q10" s="641"/>
      <c r="R10" s="641"/>
      <c r="S10" s="641"/>
      <c r="T10" s="302"/>
      <c r="U10" s="465"/>
      <c r="V10" s="466"/>
      <c r="W10" s="16"/>
      <c r="X10" s="16"/>
      <c r="Y10" s="17"/>
      <c r="Z10" s="18"/>
    </row>
    <row r="11" spans="1:26" ht="15" customHeight="1" thickBot="1" x14ac:dyDescent="0.3">
      <c r="A11" s="470"/>
      <c r="B11" s="470"/>
      <c r="C11" s="470"/>
      <c r="D11" s="470"/>
      <c r="E11" s="470"/>
      <c r="F11" s="470"/>
      <c r="G11" s="470"/>
      <c r="H11" s="470"/>
      <c r="I11" s="470"/>
      <c r="J11" s="471"/>
      <c r="K11" s="11"/>
      <c r="L11" s="397"/>
      <c r="M11" s="468"/>
      <c r="N11" s="476" t="s">
        <v>443</v>
      </c>
      <c r="O11" s="476"/>
      <c r="P11" s="476"/>
      <c r="Q11" s="476"/>
      <c r="R11" s="476"/>
      <c r="S11" s="477"/>
      <c r="T11" s="303"/>
      <c r="U11" s="497">
        <f>SUM(U6*0.075)</f>
        <v>0</v>
      </c>
      <c r="V11" s="498"/>
      <c r="W11" s="480"/>
      <c r="X11" s="499"/>
      <c r="Y11" s="500">
        <f>SUM(U11-W11)</f>
        <v>0</v>
      </c>
      <c r="Z11" s="501"/>
    </row>
    <row r="12" spans="1:26" ht="15" customHeight="1" x14ac:dyDescent="0.25">
      <c r="A12" s="470"/>
      <c r="B12" s="470"/>
      <c r="C12" s="470"/>
      <c r="D12" s="470"/>
      <c r="E12" s="470"/>
      <c r="F12" s="470"/>
      <c r="G12" s="470"/>
      <c r="H12" s="470"/>
      <c r="I12" s="470"/>
      <c r="J12" s="471"/>
      <c r="K12" s="11"/>
      <c r="L12" s="397"/>
      <c r="M12" s="468"/>
      <c r="N12" s="478" t="s">
        <v>444</v>
      </c>
      <c r="O12" s="478"/>
      <c r="P12" s="478"/>
      <c r="Q12" s="478"/>
      <c r="R12" s="478"/>
      <c r="S12" s="478"/>
      <c r="T12" s="478"/>
      <c r="U12" s="478"/>
      <c r="V12" s="478"/>
      <c r="W12" s="478"/>
      <c r="X12" s="478" t="s">
        <v>445</v>
      </c>
      <c r="Y12" s="478"/>
      <c r="Z12" s="478"/>
    </row>
    <row r="13" spans="1:26" ht="15" customHeight="1" thickBot="1" x14ac:dyDescent="0.3">
      <c r="A13" s="470"/>
      <c r="B13" s="470"/>
      <c r="C13" s="470"/>
      <c r="D13" s="470"/>
      <c r="E13" s="470"/>
      <c r="F13" s="470"/>
      <c r="G13" s="470"/>
      <c r="H13" s="470"/>
      <c r="I13" s="470"/>
      <c r="J13" s="471"/>
      <c r="K13" s="11"/>
      <c r="L13" s="397"/>
      <c r="M13" s="469"/>
      <c r="N13" s="479" t="s">
        <v>446</v>
      </c>
      <c r="O13" s="479"/>
      <c r="P13" s="479"/>
      <c r="Q13" s="479"/>
      <c r="R13" s="479"/>
      <c r="S13" s="479"/>
      <c r="T13" s="479"/>
      <c r="U13" s="479"/>
      <c r="V13" s="479"/>
      <c r="W13" s="479"/>
      <c r="X13" s="479"/>
      <c r="Y13" s="479"/>
      <c r="Z13" s="479"/>
    </row>
    <row r="14" spans="1:26" ht="15" customHeight="1" thickBot="1" x14ac:dyDescent="0.3">
      <c r="A14" s="470"/>
      <c r="B14" s="470"/>
      <c r="C14" s="470"/>
      <c r="D14" s="470"/>
      <c r="E14" s="470"/>
      <c r="F14" s="470"/>
      <c r="G14" s="470"/>
      <c r="H14" s="470"/>
      <c r="I14" s="470"/>
      <c r="J14" s="471"/>
      <c r="K14" s="11"/>
      <c r="L14" s="397"/>
      <c r="M14" s="622" t="s">
        <v>447</v>
      </c>
      <c r="N14" s="458" t="s">
        <v>448</v>
      </c>
      <c r="O14" s="458"/>
      <c r="P14" s="458"/>
      <c r="Q14" s="458"/>
      <c r="R14" s="458"/>
      <c r="S14" s="458"/>
      <c r="T14" s="458"/>
      <c r="U14" s="458"/>
      <c r="V14" s="458"/>
      <c r="W14" s="459"/>
      <c r="X14" s="448" t="e">
        <f>SUM(Y6/R6)</f>
        <v>#DIV/0!</v>
      </c>
      <c r="Y14" s="449"/>
      <c r="Z14" s="450"/>
    </row>
    <row r="15" spans="1:26" ht="15" customHeight="1" thickBot="1" x14ac:dyDescent="0.3">
      <c r="A15" s="470"/>
      <c r="B15" s="470"/>
      <c r="C15" s="470"/>
      <c r="D15" s="470"/>
      <c r="E15" s="470"/>
      <c r="F15" s="470"/>
      <c r="G15" s="470"/>
      <c r="H15" s="470"/>
      <c r="I15" s="470"/>
      <c r="J15" s="471"/>
      <c r="K15" s="11"/>
      <c r="L15" s="397"/>
      <c r="M15" s="623"/>
      <c r="N15" s="460" t="s">
        <v>449</v>
      </c>
      <c r="O15" s="460"/>
      <c r="P15" s="460"/>
      <c r="Q15" s="460"/>
      <c r="R15" s="460"/>
      <c r="S15" s="460"/>
      <c r="T15" s="460"/>
      <c r="U15" s="460"/>
      <c r="V15" s="460"/>
      <c r="W15" s="461"/>
      <c r="X15" s="430" t="e">
        <f>SUM(W11/U11)</f>
        <v>#DIV/0!</v>
      </c>
      <c r="Y15" s="431"/>
      <c r="Z15" s="432"/>
    </row>
    <row r="16" spans="1:26" ht="15" customHeight="1" thickBot="1" x14ac:dyDescent="0.3">
      <c r="A16" s="470"/>
      <c r="B16" s="470"/>
      <c r="C16" s="470"/>
      <c r="D16" s="470"/>
      <c r="E16" s="470"/>
      <c r="F16" s="470"/>
      <c r="G16" s="470"/>
      <c r="H16" s="470"/>
      <c r="I16" s="470"/>
      <c r="J16" s="471"/>
      <c r="K16" s="11"/>
      <c r="L16" s="397"/>
      <c r="M16" s="624"/>
      <c r="N16" s="462" t="s">
        <v>450</v>
      </c>
      <c r="O16" s="462"/>
      <c r="P16" s="462"/>
      <c r="Q16" s="462"/>
      <c r="R16" s="462"/>
      <c r="S16" s="462"/>
      <c r="T16" s="462"/>
      <c r="U16" s="462"/>
      <c r="V16" s="462"/>
      <c r="W16" s="463"/>
      <c r="X16" s="637" t="e">
        <f>SUM(Y11+Y6)/R6</f>
        <v>#DIV/0!</v>
      </c>
      <c r="Y16" s="638"/>
      <c r="Z16" s="639"/>
    </row>
    <row r="17" spans="1:26" ht="15" customHeight="1" x14ac:dyDescent="0.25">
      <c r="A17" s="470"/>
      <c r="B17" s="470"/>
      <c r="C17" s="470"/>
      <c r="D17" s="470"/>
      <c r="E17" s="470"/>
      <c r="F17" s="470"/>
      <c r="G17" s="470"/>
      <c r="H17" s="470"/>
      <c r="I17" s="470"/>
      <c r="J17" s="471"/>
      <c r="K17" s="11"/>
      <c r="L17" s="397"/>
      <c r="M17" s="621"/>
      <c r="N17" s="621"/>
      <c r="O17" s="621"/>
      <c r="P17" s="621"/>
      <c r="Q17" s="621"/>
      <c r="R17" s="621"/>
      <c r="S17" s="621"/>
      <c r="T17" s="621"/>
      <c r="U17" s="621"/>
      <c r="V17" s="621"/>
      <c r="W17" s="621"/>
      <c r="X17" s="621"/>
      <c r="Y17" s="621"/>
      <c r="Z17" s="621"/>
    </row>
    <row r="18" spans="1:26" ht="15" customHeight="1" thickBot="1" x14ac:dyDescent="0.3">
      <c r="A18" s="470"/>
      <c r="B18" s="470"/>
      <c r="C18" s="470"/>
      <c r="D18" s="470"/>
      <c r="E18" s="470"/>
      <c r="F18" s="470"/>
      <c r="G18" s="470"/>
      <c r="H18" s="470"/>
      <c r="I18" s="470"/>
      <c r="J18" s="471"/>
      <c r="K18" s="11"/>
      <c r="L18" s="397"/>
      <c r="M18" s="441" t="s">
        <v>451</v>
      </c>
      <c r="N18" s="441"/>
      <c r="O18" s="441"/>
      <c r="P18" s="441"/>
      <c r="Q18" s="441"/>
      <c r="R18" s="441"/>
      <c r="S18" s="441"/>
      <c r="T18" s="441"/>
      <c r="U18" s="441"/>
      <c r="V18" s="441"/>
      <c r="W18" s="441"/>
      <c r="X18" s="441"/>
      <c r="Y18" s="441"/>
      <c r="Z18" s="441"/>
    </row>
    <row r="19" spans="1:26" ht="15" customHeight="1" thickBot="1" x14ac:dyDescent="0.3">
      <c r="A19" s="470"/>
      <c r="B19" s="470"/>
      <c r="C19" s="470"/>
      <c r="D19" s="470"/>
      <c r="E19" s="470"/>
      <c r="F19" s="470"/>
      <c r="G19" s="470"/>
      <c r="H19" s="470"/>
      <c r="I19" s="470"/>
      <c r="J19" s="471"/>
      <c r="K19" s="11"/>
      <c r="L19" s="397"/>
      <c r="M19" s="442" t="s">
        <v>452</v>
      </c>
      <c r="N19" s="443"/>
      <c r="O19" s="443"/>
      <c r="P19" s="443"/>
      <c r="Q19" s="443"/>
      <c r="R19" s="443"/>
      <c r="S19" s="443"/>
      <c r="T19" s="443"/>
      <c r="U19" s="443"/>
      <c r="V19" s="443"/>
      <c r="W19" s="443"/>
      <c r="X19" s="443"/>
      <c r="Y19" s="443"/>
      <c r="Z19" s="444"/>
    </row>
    <row r="20" spans="1:26" ht="15" customHeight="1" x14ac:dyDescent="0.25">
      <c r="A20" s="470"/>
      <c r="B20" s="470"/>
      <c r="C20" s="470"/>
      <c r="D20" s="470"/>
      <c r="E20" s="470"/>
      <c r="F20" s="470"/>
      <c r="G20" s="470"/>
      <c r="H20" s="470"/>
      <c r="I20" s="470"/>
      <c r="J20" s="471"/>
      <c r="K20" s="11"/>
      <c r="L20" s="397"/>
      <c r="M20" s="424"/>
      <c r="N20" s="425"/>
      <c r="O20" s="425"/>
      <c r="P20" s="425"/>
      <c r="Q20" s="425"/>
      <c r="R20" s="425"/>
      <c r="S20" s="425"/>
      <c r="T20" s="425"/>
      <c r="U20" s="425"/>
      <c r="V20" s="425"/>
      <c r="W20" s="425"/>
      <c r="X20" s="425"/>
      <c r="Y20" s="425"/>
      <c r="Z20" s="426"/>
    </row>
    <row r="21" spans="1:26" ht="15" customHeight="1" x14ac:dyDescent="0.25">
      <c r="A21" s="626"/>
      <c r="B21" s="626"/>
      <c r="C21" s="626"/>
      <c r="D21" s="626"/>
      <c r="E21" s="626"/>
      <c r="F21" s="626"/>
      <c r="G21" s="626"/>
      <c r="H21" s="626"/>
      <c r="I21" s="626"/>
      <c r="J21" s="627"/>
      <c r="K21" s="11"/>
      <c r="L21" s="397"/>
      <c r="M21" s="424"/>
      <c r="N21" s="425"/>
      <c r="O21" s="425"/>
      <c r="P21" s="425"/>
      <c r="Q21" s="425"/>
      <c r="R21" s="425"/>
      <c r="S21" s="425"/>
      <c r="T21" s="425"/>
      <c r="U21" s="425"/>
      <c r="V21" s="425"/>
      <c r="W21" s="425"/>
      <c r="X21" s="425"/>
      <c r="Y21" s="425"/>
      <c r="Z21" s="426"/>
    </row>
    <row r="22" spans="1:26" ht="15" customHeight="1" thickBot="1" x14ac:dyDescent="0.3">
      <c r="A22" s="607" t="s">
        <v>453</v>
      </c>
      <c r="B22" s="607"/>
      <c r="C22" s="607"/>
      <c r="D22" s="607"/>
      <c r="E22" s="607"/>
      <c r="F22" s="607"/>
      <c r="G22" s="607"/>
      <c r="H22" s="607"/>
      <c r="I22" s="607"/>
      <c r="J22" s="607"/>
      <c r="K22" s="607"/>
      <c r="L22" s="397"/>
      <c r="M22" s="424"/>
      <c r="N22" s="425"/>
      <c r="O22" s="425"/>
      <c r="P22" s="425"/>
      <c r="Q22" s="425"/>
      <c r="R22" s="425"/>
      <c r="S22" s="425"/>
      <c r="T22" s="425"/>
      <c r="U22" s="425"/>
      <c r="V22" s="425"/>
      <c r="W22" s="425"/>
      <c r="X22" s="425"/>
      <c r="Y22" s="425"/>
      <c r="Z22" s="426"/>
    </row>
    <row r="23" spans="1:26" ht="15" customHeight="1" thickBot="1" x14ac:dyDescent="0.3">
      <c r="A23" s="540" t="s">
        <v>306</v>
      </c>
      <c r="B23" s="400"/>
      <c r="C23" s="400"/>
      <c r="D23" s="400"/>
      <c r="E23" s="400"/>
      <c r="F23" s="400"/>
      <c r="G23" s="400"/>
      <c r="H23" s="400"/>
      <c r="I23" s="400"/>
      <c r="J23" s="400"/>
      <c r="K23" s="401"/>
      <c r="L23" s="397"/>
      <c r="M23" s="424"/>
      <c r="N23" s="425"/>
      <c r="O23" s="425"/>
      <c r="P23" s="425"/>
      <c r="Q23" s="425"/>
      <c r="R23" s="425"/>
      <c r="S23" s="425"/>
      <c r="T23" s="425"/>
      <c r="U23" s="425"/>
      <c r="V23" s="425"/>
      <c r="W23" s="425"/>
      <c r="X23" s="425"/>
      <c r="Y23" s="425"/>
      <c r="Z23" s="426"/>
    </row>
    <row r="24" spans="1:26" ht="15" customHeight="1" thickBot="1" x14ac:dyDescent="0.3">
      <c r="A24" s="131"/>
      <c r="B24" s="131"/>
      <c r="C24" s="131"/>
      <c r="D24" s="131"/>
      <c r="E24" s="131"/>
      <c r="F24" s="131"/>
      <c r="G24" s="131"/>
      <c r="H24" s="131"/>
      <c r="I24" s="131"/>
      <c r="J24" s="131"/>
      <c r="K24" s="131"/>
      <c r="L24" s="397"/>
      <c r="M24" s="424"/>
      <c r="N24" s="425"/>
      <c r="O24" s="425"/>
      <c r="P24" s="425"/>
      <c r="Q24" s="425"/>
      <c r="R24" s="425"/>
      <c r="S24" s="425"/>
      <c r="T24" s="425"/>
      <c r="U24" s="425"/>
      <c r="V24" s="425"/>
      <c r="W24" s="425"/>
      <c r="X24" s="425"/>
      <c r="Y24" s="425"/>
      <c r="Z24" s="426"/>
    </row>
    <row r="25" spans="1:26" ht="15" customHeight="1" x14ac:dyDescent="0.25">
      <c r="A25" s="603" t="s">
        <v>454</v>
      </c>
      <c r="B25" s="603"/>
      <c r="C25" s="603"/>
      <c r="D25" s="603"/>
      <c r="E25" s="603"/>
      <c r="F25" s="603"/>
      <c r="G25" s="603"/>
      <c r="H25" s="603"/>
      <c r="I25" s="603"/>
      <c r="J25" s="603"/>
      <c r="K25" s="603"/>
      <c r="L25" s="397"/>
      <c r="M25" s="424"/>
      <c r="N25" s="425"/>
      <c r="O25" s="425"/>
      <c r="P25" s="425"/>
      <c r="Q25" s="425"/>
      <c r="R25" s="425"/>
      <c r="S25" s="425"/>
      <c r="T25" s="425"/>
      <c r="U25" s="425"/>
      <c r="V25" s="425"/>
      <c r="W25" s="425"/>
      <c r="X25" s="425"/>
      <c r="Y25" s="425"/>
      <c r="Z25" s="426"/>
    </row>
    <row r="26" spans="1:26" ht="15" customHeight="1" thickBot="1" x14ac:dyDescent="0.3">
      <c r="A26" s="608" t="s">
        <v>455</v>
      </c>
      <c r="B26" s="608"/>
      <c r="C26" s="608"/>
      <c r="D26" s="608"/>
      <c r="E26" s="608"/>
      <c r="F26" s="608"/>
      <c r="G26" s="528" t="s">
        <v>456</v>
      </c>
      <c r="H26" s="529"/>
      <c r="I26" s="132"/>
      <c r="J26" s="132"/>
      <c r="K26" s="132"/>
      <c r="L26" s="397"/>
      <c r="M26" s="427"/>
      <c r="N26" s="428"/>
      <c r="O26" s="428"/>
      <c r="P26" s="428"/>
      <c r="Q26" s="428"/>
      <c r="R26" s="428"/>
      <c r="S26" s="428"/>
      <c r="T26" s="428"/>
      <c r="U26" s="428"/>
      <c r="V26" s="428"/>
      <c r="W26" s="428"/>
      <c r="X26" s="428"/>
      <c r="Y26" s="428"/>
      <c r="Z26" s="429"/>
    </row>
    <row r="27" spans="1:26" ht="15" customHeight="1" thickBot="1" x14ac:dyDescent="0.3">
      <c r="A27" s="609" t="s">
        <v>457</v>
      </c>
      <c r="B27" s="609"/>
      <c r="C27" s="609"/>
      <c r="D27" s="609"/>
      <c r="E27" s="609"/>
      <c r="F27" s="609"/>
      <c r="G27" s="528"/>
      <c r="H27" s="529"/>
      <c r="I27" s="132"/>
      <c r="J27" s="132"/>
      <c r="K27" s="132"/>
      <c r="L27" s="397"/>
      <c r="M27" s="445" t="s">
        <v>458</v>
      </c>
      <c r="N27" s="446"/>
      <c r="O27" s="446"/>
      <c r="P27" s="446"/>
      <c r="Q27" s="446"/>
      <c r="R27" s="446"/>
      <c r="S27" s="446"/>
      <c r="T27" s="446"/>
      <c r="U27" s="446"/>
      <c r="V27" s="446"/>
      <c r="W27" s="446"/>
      <c r="X27" s="446"/>
      <c r="Y27" s="446"/>
      <c r="Z27" s="447"/>
    </row>
    <row r="28" spans="1:26" ht="15" customHeight="1" x14ac:dyDescent="0.25">
      <c r="A28" s="534" t="s">
        <v>459</v>
      </c>
      <c r="B28" s="534"/>
      <c r="C28" s="534"/>
      <c r="D28" s="534"/>
      <c r="E28" s="534"/>
      <c r="F28" s="535"/>
      <c r="G28" s="528"/>
      <c r="H28" s="529"/>
      <c r="I28" s="132"/>
      <c r="J28" s="132"/>
      <c r="K28" s="132"/>
      <c r="L28" s="397"/>
      <c r="M28" s="421" t="s">
        <v>460</v>
      </c>
      <c r="N28" s="422"/>
      <c r="O28" s="422"/>
      <c r="P28" s="422"/>
      <c r="Q28" s="422"/>
      <c r="R28" s="422"/>
      <c r="S28" s="422"/>
      <c r="T28" s="422"/>
      <c r="U28" s="422"/>
      <c r="V28" s="422"/>
      <c r="W28" s="422"/>
      <c r="X28" s="422"/>
      <c r="Y28" s="422"/>
      <c r="Z28" s="423"/>
    </row>
    <row r="29" spans="1:26" ht="15" customHeight="1" x14ac:dyDescent="0.25">
      <c r="A29" s="610" t="s">
        <v>461</v>
      </c>
      <c r="B29" s="611"/>
      <c r="C29" s="611"/>
      <c r="D29" s="611"/>
      <c r="E29" s="611"/>
      <c r="F29" s="612"/>
      <c r="G29" s="528"/>
      <c r="H29" s="529"/>
      <c r="I29" s="132"/>
      <c r="J29" s="132"/>
      <c r="K29" s="132"/>
      <c r="L29" s="397"/>
      <c r="M29" s="424"/>
      <c r="N29" s="425"/>
      <c r="O29" s="425"/>
      <c r="P29" s="425"/>
      <c r="Q29" s="425"/>
      <c r="R29" s="425"/>
      <c r="S29" s="425"/>
      <c r="T29" s="425"/>
      <c r="U29" s="425"/>
      <c r="V29" s="425"/>
      <c r="W29" s="425"/>
      <c r="X29" s="425"/>
      <c r="Y29" s="425"/>
      <c r="Z29" s="426"/>
    </row>
    <row r="30" spans="1:26" ht="15" customHeight="1" x14ac:dyDescent="0.25">
      <c r="A30" s="619" t="s">
        <v>462</v>
      </c>
      <c r="B30" s="619"/>
      <c r="C30" s="619"/>
      <c r="D30" s="619"/>
      <c r="E30" s="619"/>
      <c r="F30" s="620"/>
      <c r="G30" s="528"/>
      <c r="H30" s="529"/>
      <c r="I30" s="132"/>
      <c r="J30" s="132"/>
      <c r="K30" s="132"/>
      <c r="L30" s="397"/>
      <c r="M30" s="424"/>
      <c r="N30" s="425"/>
      <c r="O30" s="425"/>
      <c r="P30" s="425"/>
      <c r="Q30" s="425"/>
      <c r="R30" s="425"/>
      <c r="S30" s="425"/>
      <c r="T30" s="425"/>
      <c r="U30" s="425"/>
      <c r="V30" s="425"/>
      <c r="W30" s="425"/>
      <c r="X30" s="425"/>
      <c r="Y30" s="425"/>
      <c r="Z30" s="426"/>
    </row>
    <row r="31" spans="1:26" ht="15" customHeight="1" x14ac:dyDescent="0.25">
      <c r="A31" s="617" t="s">
        <v>463</v>
      </c>
      <c r="B31" s="617"/>
      <c r="C31" s="617"/>
      <c r="D31" s="617"/>
      <c r="E31" s="617"/>
      <c r="F31" s="618"/>
      <c r="G31" s="530"/>
      <c r="H31" s="531"/>
      <c r="I31" s="132"/>
      <c r="J31" s="132"/>
      <c r="K31" s="132"/>
      <c r="L31" s="397"/>
      <c r="M31" s="424"/>
      <c r="N31" s="425"/>
      <c r="O31" s="425"/>
      <c r="P31" s="425"/>
      <c r="Q31" s="425"/>
      <c r="R31" s="425"/>
      <c r="S31" s="425"/>
      <c r="T31" s="425"/>
      <c r="U31" s="425"/>
      <c r="V31" s="425"/>
      <c r="W31" s="425"/>
      <c r="X31" s="425"/>
      <c r="Y31" s="425"/>
      <c r="Z31" s="426"/>
    </row>
    <row r="32" spans="1:26" ht="15" customHeight="1" x14ac:dyDescent="0.25">
      <c r="A32" s="135"/>
      <c r="B32" s="135"/>
      <c r="C32" s="135"/>
      <c r="D32" s="135"/>
      <c r="E32" s="135"/>
      <c r="F32" s="135"/>
      <c r="G32" s="132"/>
      <c r="H32" s="132"/>
      <c r="I32" s="132"/>
      <c r="J32" s="132"/>
      <c r="K32" s="132"/>
      <c r="L32" s="397"/>
      <c r="M32" s="424"/>
      <c r="N32" s="425"/>
      <c r="O32" s="425"/>
      <c r="P32" s="425"/>
      <c r="Q32" s="425"/>
      <c r="R32" s="425"/>
      <c r="S32" s="425"/>
      <c r="T32" s="425"/>
      <c r="U32" s="425"/>
      <c r="V32" s="425"/>
      <c r="W32" s="425"/>
      <c r="X32" s="425"/>
      <c r="Y32" s="425"/>
      <c r="Z32" s="426"/>
    </row>
    <row r="33" spans="1:29" ht="15" customHeight="1" x14ac:dyDescent="0.25">
      <c r="A33" s="133"/>
      <c r="B33" s="134"/>
      <c r="C33" s="134"/>
      <c r="D33" s="134"/>
      <c r="E33" s="134"/>
      <c r="F33" s="134"/>
      <c r="G33" s="116"/>
      <c r="H33" s="116"/>
      <c r="I33" s="116"/>
      <c r="J33" s="116"/>
      <c r="K33" s="134"/>
      <c r="L33" s="397"/>
      <c r="M33" s="424"/>
      <c r="N33" s="425"/>
      <c r="O33" s="425"/>
      <c r="P33" s="425"/>
      <c r="Q33" s="425"/>
      <c r="R33" s="425"/>
      <c r="S33" s="425"/>
      <c r="T33" s="425"/>
      <c r="U33" s="425"/>
      <c r="V33" s="425"/>
      <c r="W33" s="425"/>
      <c r="X33" s="425"/>
      <c r="Y33" s="425"/>
      <c r="Z33" s="426"/>
    </row>
    <row r="34" spans="1:29" ht="15" customHeight="1" thickBot="1" x14ac:dyDescent="0.3">
      <c r="A34" s="133"/>
      <c r="B34" s="134"/>
      <c r="C34" s="134"/>
      <c r="D34" s="134"/>
      <c r="E34" s="134"/>
      <c r="F34" s="134"/>
      <c r="G34" s="116"/>
      <c r="H34" s="116"/>
      <c r="I34" s="116"/>
      <c r="J34" s="116"/>
      <c r="K34" s="134"/>
      <c r="L34" s="397"/>
      <c r="M34" s="427"/>
      <c r="N34" s="428"/>
      <c r="O34" s="428"/>
      <c r="P34" s="428"/>
      <c r="Q34" s="428"/>
      <c r="R34" s="428"/>
      <c r="S34" s="428"/>
      <c r="T34" s="428"/>
      <c r="U34" s="428"/>
      <c r="V34" s="428"/>
      <c r="W34" s="428"/>
      <c r="X34" s="428"/>
      <c r="Y34" s="428"/>
      <c r="Z34" s="429"/>
    </row>
    <row r="35" spans="1:29" ht="15" customHeight="1" thickBot="1" x14ac:dyDescent="0.3">
      <c r="A35" s="13"/>
      <c r="B35" s="13"/>
      <c r="C35" s="13"/>
      <c r="D35" s="13"/>
      <c r="E35" s="13"/>
      <c r="F35" s="13"/>
      <c r="G35" s="13"/>
      <c r="H35" s="13"/>
      <c r="I35" s="13"/>
      <c r="J35" s="13"/>
      <c r="K35" s="13"/>
      <c r="L35" s="397"/>
      <c r="M35" s="532"/>
      <c r="N35" s="532"/>
      <c r="O35" s="113"/>
      <c r="P35" s="533"/>
      <c r="Q35" s="533"/>
      <c r="R35" s="533"/>
      <c r="S35" s="533"/>
      <c r="T35" s="533"/>
      <c r="U35" s="533"/>
      <c r="V35" s="533"/>
      <c r="W35" s="533"/>
      <c r="X35" s="112"/>
      <c r="Y35" s="112"/>
      <c r="Z35" s="112"/>
    </row>
    <row r="36" spans="1:29" ht="15" customHeight="1" thickBot="1" x14ac:dyDescent="0.3">
      <c r="A36" s="525" t="s">
        <v>464</v>
      </c>
      <c r="B36" s="526"/>
      <c r="C36" s="526"/>
      <c r="D36" s="526"/>
      <c r="E36" s="526"/>
      <c r="F36" s="526"/>
      <c r="G36" s="526"/>
      <c r="H36" s="526"/>
      <c r="I36" s="526"/>
      <c r="J36" s="526"/>
      <c r="K36" s="526"/>
      <c r="L36" s="526"/>
      <c r="M36" s="526"/>
      <c r="N36" s="526"/>
      <c r="O36" s="526"/>
      <c r="P36" s="526"/>
      <c r="Q36" s="526"/>
      <c r="R36" s="526"/>
      <c r="S36" s="526"/>
      <c r="T36" s="526"/>
      <c r="U36" s="526"/>
      <c r="V36" s="526"/>
      <c r="W36" s="526"/>
      <c r="X36" s="526"/>
      <c r="Y36" s="526"/>
      <c r="Z36" s="527"/>
    </row>
    <row r="37" spans="1:29" ht="15" customHeight="1" x14ac:dyDescent="0.25">
      <c r="A37" s="507" t="s">
        <v>465</v>
      </c>
      <c r="B37" s="508"/>
      <c r="C37" s="508"/>
      <c r="D37" s="508"/>
      <c r="E37" s="508"/>
      <c r="F37" s="508"/>
      <c r="G37" s="508"/>
      <c r="H37" s="508"/>
      <c r="I37" s="508"/>
      <c r="J37" s="509"/>
      <c r="K37" s="510"/>
      <c r="L37" s="211"/>
      <c r="M37" s="212"/>
      <c r="N37" s="213"/>
      <c r="O37" s="213"/>
      <c r="P37" s="213"/>
      <c r="Q37" s="213"/>
      <c r="R37" s="213"/>
      <c r="S37" s="213"/>
      <c r="T37" s="213"/>
      <c r="U37" s="213"/>
      <c r="V37" s="213"/>
      <c r="W37" s="213"/>
      <c r="X37" s="213"/>
      <c r="Y37" s="213"/>
      <c r="Z37" s="214"/>
    </row>
    <row r="38" spans="1:29" ht="15" customHeight="1" thickBot="1" x14ac:dyDescent="0.3">
      <c r="A38" s="613" t="s">
        <v>466</v>
      </c>
      <c r="B38" s="614"/>
      <c r="C38" s="614"/>
      <c r="D38" s="614"/>
      <c r="E38" s="614"/>
      <c r="F38" s="614"/>
      <c r="G38" s="614"/>
      <c r="H38" s="614"/>
      <c r="I38" s="614"/>
      <c r="J38" s="615"/>
      <c r="K38" s="616"/>
      <c r="L38" s="211"/>
      <c r="M38" s="215"/>
      <c r="N38" s="216"/>
      <c r="O38" s="216"/>
      <c r="P38" s="216"/>
      <c r="Q38" s="216"/>
      <c r="R38" s="216"/>
      <c r="S38" s="216"/>
      <c r="T38" s="216"/>
      <c r="U38" s="216"/>
      <c r="V38" s="216"/>
      <c r="W38" s="216"/>
      <c r="X38" s="217"/>
      <c r="Y38" s="217"/>
      <c r="Z38" s="218"/>
    </row>
    <row r="39" spans="1:29" ht="15" customHeight="1" thickBot="1" x14ac:dyDescent="0.3">
      <c r="A39" s="628" t="s">
        <v>467</v>
      </c>
      <c r="B39" s="629"/>
      <c r="C39" s="629"/>
      <c r="D39" s="629"/>
      <c r="E39" s="629"/>
      <c r="F39" s="630"/>
      <c r="G39" s="220"/>
      <c r="H39" s="84"/>
      <c r="I39" s="19"/>
      <c r="J39" s="85"/>
      <c r="K39" s="86"/>
      <c r="L39" s="13"/>
      <c r="M39" s="87" t="s">
        <v>17</v>
      </c>
      <c r="N39" s="88"/>
      <c r="O39" s="88"/>
      <c r="P39" s="88"/>
      <c r="Q39" s="88"/>
      <c r="R39" s="88"/>
      <c r="S39" s="88"/>
      <c r="T39" s="88"/>
      <c r="U39" s="88"/>
      <c r="V39" s="88"/>
      <c r="W39" s="89"/>
      <c r="X39" s="19"/>
      <c r="Y39" s="19"/>
      <c r="Z39" s="20"/>
    </row>
    <row r="40" spans="1:29" ht="15" customHeight="1" thickBot="1" x14ac:dyDescent="0.3">
      <c r="A40" s="631" t="s">
        <v>468</v>
      </c>
      <c r="B40" s="632"/>
      <c r="C40" s="632"/>
      <c r="D40" s="632"/>
      <c r="E40" s="632"/>
      <c r="F40" s="633"/>
      <c r="G40" s="220"/>
      <c r="H40" s="84"/>
      <c r="I40" s="19"/>
      <c r="J40" s="85"/>
      <c r="K40" s="86"/>
      <c r="L40" s="13"/>
      <c r="M40" s="522"/>
      <c r="N40" s="523"/>
      <c r="O40" s="523"/>
      <c r="P40" s="523"/>
      <c r="Q40" s="523"/>
      <c r="R40" s="523"/>
      <c r="S40" s="523"/>
      <c r="T40" s="523"/>
      <c r="U40" s="523"/>
      <c r="V40" s="523"/>
      <c r="W40" s="524"/>
      <c r="X40" s="19"/>
      <c r="Y40" s="19"/>
      <c r="Z40" s="20"/>
    </row>
    <row r="41" spans="1:29" ht="15" customHeight="1" thickBot="1" x14ac:dyDescent="0.3">
      <c r="A41" s="631" t="s">
        <v>469</v>
      </c>
      <c r="B41" s="632"/>
      <c r="C41" s="632"/>
      <c r="D41" s="632"/>
      <c r="E41" s="632"/>
      <c r="F41" s="633"/>
      <c r="G41" s="221"/>
      <c r="H41" s="84"/>
      <c r="I41" s="19"/>
      <c r="J41" s="85"/>
      <c r="K41" s="86"/>
      <c r="L41" s="13"/>
      <c r="M41" s="90" t="s">
        <v>470</v>
      </c>
      <c r="N41" s="91"/>
      <c r="O41" s="92" t="s">
        <v>471</v>
      </c>
      <c r="P41" s="555"/>
      <c r="Q41" s="556"/>
      <c r="R41" s="556"/>
      <c r="S41" s="556"/>
      <c r="T41" s="556"/>
      <c r="U41" s="556"/>
      <c r="V41" s="556"/>
      <c r="W41" s="557"/>
      <c r="X41" s="19"/>
      <c r="Y41" s="19"/>
      <c r="Z41" s="20"/>
    </row>
    <row r="42" spans="1:29" ht="15" customHeight="1" thickBot="1" x14ac:dyDescent="0.3">
      <c r="A42" s="634" t="s">
        <v>472</v>
      </c>
      <c r="B42" s="635"/>
      <c r="C42" s="635"/>
      <c r="D42" s="635"/>
      <c r="E42" s="635"/>
      <c r="F42" s="635"/>
      <c r="G42" s="636"/>
      <c r="H42" s="571"/>
      <c r="I42" s="572"/>
      <c r="J42" s="93"/>
      <c r="K42" s="94"/>
      <c r="L42" s="13"/>
      <c r="M42" s="27"/>
      <c r="N42" s="28"/>
      <c r="O42" s="21" t="s">
        <v>473</v>
      </c>
      <c r="P42" s="558"/>
      <c r="Q42" s="559"/>
      <c r="R42" s="559"/>
      <c r="S42" s="559"/>
      <c r="T42" s="559"/>
      <c r="U42" s="559"/>
      <c r="V42" s="559"/>
      <c r="W42" s="560"/>
      <c r="X42" s="19"/>
      <c r="Y42" s="19"/>
      <c r="Z42" s="20"/>
    </row>
    <row r="43" spans="1:29" ht="15" customHeight="1" thickBot="1" x14ac:dyDescent="0.3">
      <c r="A43" s="573" t="s">
        <v>474</v>
      </c>
      <c r="B43" s="574"/>
      <c r="C43" s="574"/>
      <c r="D43" s="574"/>
      <c r="E43" s="574"/>
      <c r="F43" s="574"/>
      <c r="G43" s="574"/>
      <c r="H43" s="574"/>
      <c r="I43" s="574"/>
      <c r="J43" s="574"/>
      <c r="K43" s="575"/>
      <c r="L43" s="13"/>
      <c r="M43" s="561" t="s">
        <v>475</v>
      </c>
      <c r="N43" s="562"/>
      <c r="O43" s="562"/>
      <c r="P43" s="562"/>
      <c r="Q43" s="562"/>
      <c r="R43" s="562"/>
      <c r="S43" s="562"/>
      <c r="T43" s="563"/>
      <c r="U43" s="454"/>
      <c r="V43" s="455"/>
      <c r="W43" s="456"/>
      <c r="X43" s="19"/>
      <c r="Y43" s="19"/>
      <c r="Z43" s="20"/>
    </row>
    <row r="44" spans="1:29" ht="15" customHeight="1" x14ac:dyDescent="0.25">
      <c r="A44" s="576" t="s">
        <v>476</v>
      </c>
      <c r="B44" s="576"/>
      <c r="C44" s="576"/>
      <c r="D44" s="576"/>
      <c r="E44" s="576"/>
      <c r="F44" s="576"/>
      <c r="G44" s="577"/>
      <c r="H44" s="578"/>
      <c r="I44" s="578"/>
      <c r="J44" s="579"/>
      <c r="K44" s="580"/>
      <c r="L44" s="13"/>
      <c r="M44" s="519" t="s">
        <v>477</v>
      </c>
      <c r="N44" s="520"/>
      <c r="O44" s="520"/>
      <c r="P44" s="520"/>
      <c r="Q44" s="520"/>
      <c r="R44" s="520"/>
      <c r="S44" s="520"/>
      <c r="T44" s="521"/>
      <c r="U44" s="451"/>
      <c r="V44" s="452"/>
      <c r="W44" s="453"/>
      <c r="X44" s="19"/>
      <c r="Y44" s="19"/>
      <c r="Z44" s="20"/>
    </row>
    <row r="45" spans="1:29" ht="15" customHeight="1" x14ac:dyDescent="0.25">
      <c r="A45" s="581" t="s">
        <v>478</v>
      </c>
      <c r="B45" s="581"/>
      <c r="C45" s="581"/>
      <c r="D45" s="581"/>
      <c r="E45" s="581"/>
      <c r="F45" s="581"/>
      <c r="G45" s="582"/>
      <c r="H45" s="583"/>
      <c r="I45" s="583"/>
      <c r="J45" s="584"/>
      <c r="K45" s="580"/>
      <c r="L45" s="13"/>
      <c r="M45" s="519" t="s">
        <v>479</v>
      </c>
      <c r="N45" s="520"/>
      <c r="O45" s="520"/>
      <c r="P45" s="520"/>
      <c r="Q45" s="520"/>
      <c r="R45" s="520"/>
      <c r="S45" s="520"/>
      <c r="T45" s="521"/>
      <c r="U45" s="454"/>
      <c r="V45" s="455"/>
      <c r="W45" s="456"/>
      <c r="X45" s="19"/>
      <c r="Y45" s="19"/>
      <c r="Z45" s="20"/>
    </row>
    <row r="46" spans="1:29" ht="15" customHeight="1" x14ac:dyDescent="0.25">
      <c r="A46" s="585" t="s">
        <v>480</v>
      </c>
      <c r="B46" s="586"/>
      <c r="C46" s="586"/>
      <c r="D46" s="586"/>
      <c r="E46" s="586"/>
      <c r="F46" s="587"/>
      <c r="G46" s="582"/>
      <c r="H46" s="583"/>
      <c r="I46" s="583"/>
      <c r="J46" s="584"/>
      <c r="K46" s="580"/>
      <c r="L46" s="13"/>
      <c r="M46" s="519" t="s">
        <v>481</v>
      </c>
      <c r="N46" s="520"/>
      <c r="O46" s="520"/>
      <c r="P46" s="520"/>
      <c r="Q46" s="520"/>
      <c r="R46" s="520"/>
      <c r="S46" s="520"/>
      <c r="T46" s="521"/>
      <c r="U46" s="454"/>
      <c r="V46" s="455"/>
      <c r="W46" s="456"/>
      <c r="X46" s="19"/>
      <c r="Y46" s="19"/>
      <c r="Z46" s="20"/>
      <c r="AA46" s="604"/>
      <c r="AB46" s="605"/>
      <c r="AC46" s="605"/>
    </row>
    <row r="47" spans="1:29" ht="15" customHeight="1" thickBot="1" x14ac:dyDescent="0.3">
      <c r="A47" s="606" t="s">
        <v>482</v>
      </c>
      <c r="B47" s="606"/>
      <c r="C47" s="606"/>
      <c r="D47" s="606"/>
      <c r="E47" s="606"/>
      <c r="F47" s="606"/>
      <c r="G47" s="558"/>
      <c r="H47" s="559"/>
      <c r="I47" s="559"/>
      <c r="J47" s="560"/>
      <c r="K47" s="580"/>
      <c r="L47" s="13"/>
      <c r="M47" s="519" t="s">
        <v>483</v>
      </c>
      <c r="N47" s="520"/>
      <c r="O47" s="520"/>
      <c r="P47" s="520"/>
      <c r="Q47" s="520"/>
      <c r="R47" s="520"/>
      <c r="S47" s="520"/>
      <c r="T47" s="521"/>
      <c r="U47" s="454"/>
      <c r="V47" s="455"/>
      <c r="W47" s="456"/>
      <c r="X47" s="19"/>
      <c r="Y47" s="19"/>
      <c r="Z47" s="20"/>
      <c r="AA47" s="604"/>
      <c r="AB47" s="605"/>
      <c r="AC47" s="605"/>
    </row>
    <row r="48" spans="1:29" ht="15" customHeight="1" thickBot="1" x14ac:dyDescent="0.3">
      <c r="A48" s="573" t="s">
        <v>484</v>
      </c>
      <c r="B48" s="574"/>
      <c r="C48" s="574"/>
      <c r="D48" s="574"/>
      <c r="E48" s="574"/>
      <c r="F48" s="574"/>
      <c r="G48" s="574"/>
      <c r="H48" s="574"/>
      <c r="I48" s="574"/>
      <c r="J48" s="574"/>
      <c r="K48" s="575"/>
      <c r="L48" s="13"/>
      <c r="M48" s="600" t="s">
        <v>485</v>
      </c>
      <c r="N48" s="601"/>
      <c r="O48" s="601"/>
      <c r="P48" s="601"/>
      <c r="Q48" s="601"/>
      <c r="R48" s="601"/>
      <c r="S48" s="601"/>
      <c r="T48" s="602"/>
      <c r="U48" s="568"/>
      <c r="V48" s="569"/>
      <c r="W48" s="570"/>
      <c r="X48" s="95"/>
      <c r="Y48" s="96"/>
      <c r="Z48" s="219"/>
    </row>
    <row r="49" spans="1:26" ht="15" customHeight="1" thickBot="1" x14ac:dyDescent="0.3">
      <c r="A49" s="588" t="s">
        <v>486</v>
      </c>
      <c r="B49" s="589"/>
      <c r="C49" s="589"/>
      <c r="D49" s="589"/>
      <c r="E49" s="589"/>
      <c r="F49" s="589"/>
      <c r="G49" s="577"/>
      <c r="H49" s="578"/>
      <c r="I49" s="578"/>
      <c r="J49" s="579"/>
      <c r="K49" s="580"/>
      <c r="L49" s="13"/>
      <c r="M49" s="97" t="s">
        <v>487</v>
      </c>
      <c r="N49" s="98"/>
      <c r="O49" s="98"/>
      <c r="P49" s="98"/>
      <c r="Q49" s="98"/>
      <c r="R49" s="98"/>
      <c r="S49" s="98"/>
      <c r="T49" s="98"/>
      <c r="U49" s="98"/>
      <c r="V49" s="98"/>
      <c r="W49" s="98"/>
      <c r="X49" s="98"/>
      <c r="Y49" s="98"/>
      <c r="Z49" s="99"/>
    </row>
    <row r="50" spans="1:26" ht="15" customHeight="1" x14ac:dyDescent="0.25">
      <c r="A50" s="100"/>
      <c r="B50" s="586" t="s">
        <v>488</v>
      </c>
      <c r="C50" s="586"/>
      <c r="D50" s="586"/>
      <c r="E50" s="586"/>
      <c r="F50" s="586"/>
      <c r="G50" s="582"/>
      <c r="H50" s="583"/>
      <c r="I50" s="583"/>
      <c r="J50" s="584"/>
      <c r="K50" s="580"/>
      <c r="L50" s="13"/>
      <c r="M50" s="101" t="s">
        <v>489</v>
      </c>
      <c r="N50" s="102"/>
      <c r="O50" s="102"/>
      <c r="P50" s="102"/>
      <c r="Q50" s="102"/>
      <c r="R50" s="103"/>
      <c r="S50" s="597"/>
      <c r="T50" s="598"/>
      <c r="U50" s="598"/>
      <c r="V50" s="598"/>
      <c r="W50" s="598"/>
      <c r="X50" s="598"/>
      <c r="Y50" s="599"/>
      <c r="Z50" s="104"/>
    </row>
    <row r="51" spans="1:26" ht="15" customHeight="1" thickBot="1" x14ac:dyDescent="0.3">
      <c r="A51" s="100"/>
      <c r="B51" s="590" t="s">
        <v>490</v>
      </c>
      <c r="C51" s="590"/>
      <c r="D51" s="590"/>
      <c r="E51" s="590"/>
      <c r="F51" s="590"/>
      <c r="G51" s="591"/>
      <c r="H51" s="592"/>
      <c r="I51" s="592"/>
      <c r="J51" s="593"/>
      <c r="K51" s="580"/>
      <c r="L51" s="13"/>
      <c r="M51" s="105"/>
      <c r="N51" s="106" t="s">
        <v>491</v>
      </c>
      <c r="O51" s="106"/>
      <c r="P51" s="106"/>
      <c r="Q51" s="106"/>
      <c r="R51" s="107"/>
      <c r="S51" s="594"/>
      <c r="T51" s="595"/>
      <c r="U51" s="595"/>
      <c r="V51" s="595"/>
      <c r="W51" s="596"/>
      <c r="X51" s="108"/>
      <c r="Y51" s="19"/>
      <c r="Z51" s="20"/>
    </row>
    <row r="52" spans="1:26" ht="15" customHeight="1" thickBot="1" x14ac:dyDescent="0.3">
      <c r="A52" s="511" t="s">
        <v>492</v>
      </c>
      <c r="B52" s="512"/>
      <c r="C52" s="512"/>
      <c r="D52" s="512"/>
      <c r="E52" s="512"/>
      <c r="F52" s="512"/>
      <c r="G52" s="512"/>
      <c r="H52" s="512"/>
      <c r="I52" s="29"/>
      <c r="J52" s="29"/>
      <c r="K52" s="109"/>
      <c r="L52" s="13"/>
      <c r="M52" s="105"/>
      <c r="N52" s="106" t="s">
        <v>493</v>
      </c>
      <c r="O52" s="106"/>
      <c r="P52" s="106"/>
      <c r="Q52" s="106"/>
      <c r="R52" s="107"/>
      <c r="S52" s="565"/>
      <c r="T52" s="566"/>
      <c r="U52" s="566"/>
      <c r="V52" s="566"/>
      <c r="W52" s="567"/>
      <c r="X52" s="108"/>
      <c r="Y52" s="19"/>
      <c r="Z52" s="20"/>
    </row>
    <row r="53" spans="1:26" ht="15" customHeight="1" x14ac:dyDescent="0.25">
      <c r="A53" s="513"/>
      <c r="B53" s="514"/>
      <c r="C53" s="514"/>
      <c r="D53" s="514"/>
      <c r="E53" s="514"/>
      <c r="F53" s="514"/>
      <c r="G53" s="514"/>
      <c r="H53" s="514"/>
      <c r="I53" s="648"/>
      <c r="J53" s="649"/>
      <c r="K53" s="109"/>
      <c r="L53" s="13"/>
      <c r="M53" s="105" t="s">
        <v>494</v>
      </c>
      <c r="N53" s="106"/>
      <c r="O53" s="106"/>
      <c r="P53" s="106"/>
      <c r="Q53" s="106"/>
      <c r="R53" s="107"/>
      <c r="S53" s="565"/>
      <c r="T53" s="566"/>
      <c r="U53" s="566"/>
      <c r="V53" s="566"/>
      <c r="W53" s="567"/>
      <c r="X53" s="108"/>
      <c r="Y53" s="19"/>
      <c r="Z53" s="20"/>
    </row>
    <row r="54" spans="1:26" ht="15" customHeight="1" thickBot="1" x14ac:dyDescent="0.3">
      <c r="A54" s="119"/>
      <c r="B54" s="120"/>
      <c r="C54" s="120"/>
      <c r="D54" s="120"/>
      <c r="E54" s="515" t="s">
        <v>495</v>
      </c>
      <c r="F54" s="515"/>
      <c r="G54" s="515"/>
      <c r="H54" s="516"/>
      <c r="I54" s="517"/>
      <c r="J54" s="518"/>
      <c r="K54" s="110"/>
      <c r="L54" s="13"/>
      <c r="M54" s="105"/>
      <c r="N54" s="118" t="s">
        <v>496</v>
      </c>
      <c r="O54" s="118"/>
      <c r="P54" s="118"/>
      <c r="Q54" s="118"/>
      <c r="R54" s="111"/>
      <c r="S54" s="568"/>
      <c r="T54" s="569"/>
      <c r="U54" s="569"/>
      <c r="V54" s="569"/>
      <c r="W54" s="570"/>
      <c r="X54" s="108"/>
      <c r="Y54" s="19"/>
      <c r="Z54" s="20"/>
    </row>
    <row r="55" spans="1:26" x14ac:dyDescent="0.25">
      <c r="A55" s="30"/>
      <c r="B55" s="30"/>
      <c r="C55" s="30"/>
      <c r="D55" s="30"/>
      <c r="E55" s="30"/>
      <c r="F55" s="30"/>
      <c r="G55" s="30"/>
      <c r="H55" s="30"/>
      <c r="I55" s="30"/>
      <c r="J55" s="30"/>
      <c r="K55" s="30"/>
      <c r="L55" s="30"/>
      <c r="M55" s="30"/>
      <c r="N55" s="30"/>
      <c r="O55" s="30"/>
      <c r="P55" s="30"/>
      <c r="Q55" s="30"/>
      <c r="R55" s="30"/>
      <c r="S55" s="30"/>
      <c r="T55" s="30"/>
      <c r="U55" s="30"/>
      <c r="V55" s="30"/>
      <c r="W55" s="30"/>
      <c r="X55" s="30"/>
      <c r="Y55" s="30"/>
      <c r="Z55" s="30"/>
    </row>
    <row r="56" spans="1:26" s="13" customFormat="1" ht="15" customHeight="1" thickBot="1" x14ac:dyDescent="0.3">
      <c r="A56" s="339" t="s">
        <v>497</v>
      </c>
      <c r="B56" s="339"/>
      <c r="C56" s="339"/>
      <c r="D56" s="339"/>
      <c r="E56" s="339"/>
      <c r="F56" s="339"/>
      <c r="G56" s="339"/>
      <c r="H56" s="339"/>
      <c r="I56" s="339"/>
      <c r="J56" s="339"/>
      <c r="K56" s="339"/>
      <c r="L56" s="339"/>
      <c r="M56" s="339"/>
      <c r="N56" s="339"/>
      <c r="O56" s="339"/>
      <c r="P56" s="339"/>
      <c r="Q56" s="339"/>
      <c r="R56" s="339"/>
      <c r="S56" s="339"/>
      <c r="T56" s="339"/>
      <c r="U56" s="339"/>
      <c r="V56" s="339"/>
      <c r="W56" s="339"/>
      <c r="X56" s="116" t="s">
        <v>51</v>
      </c>
      <c r="Y56" s="116" t="s">
        <v>52</v>
      </c>
      <c r="Z56" s="116" t="s">
        <v>498</v>
      </c>
    </row>
    <row r="57" spans="1:26" s="13" customFormat="1" ht="15" customHeight="1" x14ac:dyDescent="0.25">
      <c r="A57" s="340" t="s">
        <v>499</v>
      </c>
      <c r="B57" s="489" t="s">
        <v>500</v>
      </c>
      <c r="C57" s="489"/>
      <c r="D57" s="489"/>
      <c r="E57" s="489"/>
      <c r="F57" s="489"/>
      <c r="G57" s="489"/>
      <c r="H57" s="489"/>
      <c r="I57" s="489"/>
      <c r="J57" s="489"/>
      <c r="K57" s="489"/>
      <c r="L57" s="489"/>
      <c r="M57" s="489"/>
      <c r="N57" s="489"/>
      <c r="O57" s="489"/>
      <c r="P57" s="489"/>
      <c r="Q57" s="489"/>
      <c r="R57" s="489"/>
      <c r="S57" s="489"/>
      <c r="T57" s="489"/>
      <c r="U57" s="489"/>
      <c r="V57" s="489"/>
      <c r="W57" s="490"/>
      <c r="X57" s="342"/>
      <c r="Y57" s="345"/>
      <c r="Z57" s="438"/>
    </row>
    <row r="58" spans="1:26" s="13" customFormat="1" ht="15" customHeight="1" x14ac:dyDescent="0.25">
      <c r="A58" s="340"/>
      <c r="B58" s="425" t="s">
        <v>501</v>
      </c>
      <c r="C58" s="425"/>
      <c r="D58" s="425"/>
      <c r="E58" s="425"/>
      <c r="F58" s="425"/>
      <c r="G58" s="425"/>
      <c r="H58" s="425"/>
      <c r="I58" s="425"/>
      <c r="J58" s="425"/>
      <c r="K58" s="425"/>
      <c r="L58" s="203"/>
      <c r="M58" s="203"/>
      <c r="N58" s="203"/>
      <c r="O58" s="203"/>
      <c r="P58" s="203"/>
      <c r="Q58" s="203"/>
      <c r="R58" s="203"/>
      <c r="S58" s="203"/>
      <c r="T58" s="203"/>
      <c r="U58" s="203"/>
      <c r="V58" s="203"/>
      <c r="W58" s="204"/>
      <c r="X58" s="343"/>
      <c r="Y58" s="346"/>
      <c r="Z58" s="439"/>
    </row>
    <row r="59" spans="1:26" s="13" customFormat="1" ht="15" customHeight="1" thickBot="1" x14ac:dyDescent="0.3">
      <c r="A59" s="340"/>
      <c r="B59" s="397" t="s">
        <v>502</v>
      </c>
      <c r="C59" s="397"/>
      <c r="D59" s="397"/>
      <c r="E59" s="397"/>
      <c r="F59" s="397"/>
      <c r="G59" s="397"/>
      <c r="H59" s="397"/>
      <c r="I59" s="397"/>
      <c r="J59" s="397"/>
      <c r="K59" s="210"/>
      <c r="L59" s="539"/>
      <c r="M59" s="539"/>
      <c r="N59" s="539"/>
      <c r="O59" s="539"/>
      <c r="P59" s="539"/>
      <c r="Q59" s="539"/>
      <c r="R59" s="539"/>
      <c r="S59" s="207"/>
      <c r="T59" s="207"/>
      <c r="U59" s="554"/>
      <c r="V59" s="554"/>
      <c r="W59" s="564"/>
      <c r="X59" s="343"/>
      <c r="Y59" s="346"/>
      <c r="Z59" s="439"/>
    </row>
    <row r="60" spans="1:26" s="13" customFormat="1" ht="15" customHeight="1" x14ac:dyDescent="0.25">
      <c r="A60" s="340"/>
      <c r="B60" s="544"/>
      <c r="C60" s="545"/>
      <c r="D60" s="545"/>
      <c r="E60" s="545"/>
      <c r="F60" s="545"/>
      <c r="G60" s="545"/>
      <c r="H60" s="545"/>
      <c r="I60" s="545"/>
      <c r="J60" s="545"/>
      <c r="K60" s="545"/>
      <c r="L60" s="545"/>
      <c r="M60" s="545"/>
      <c r="N60" s="545"/>
      <c r="O60" s="545"/>
      <c r="P60" s="545"/>
      <c r="Q60" s="545"/>
      <c r="R60" s="545"/>
      <c r="S60" s="545"/>
      <c r="T60" s="545"/>
      <c r="U60" s="545"/>
      <c r="V60" s="545"/>
      <c r="W60" s="546"/>
      <c r="X60" s="343"/>
      <c r="Y60" s="346"/>
      <c r="Z60" s="439"/>
    </row>
    <row r="61" spans="1:26" s="13" customFormat="1" ht="15" customHeight="1" x14ac:dyDescent="0.25">
      <c r="A61" s="340"/>
      <c r="B61" s="547"/>
      <c r="C61" s="548"/>
      <c r="D61" s="548"/>
      <c r="E61" s="548"/>
      <c r="F61" s="548"/>
      <c r="G61" s="548"/>
      <c r="H61" s="548"/>
      <c r="I61" s="548"/>
      <c r="J61" s="548"/>
      <c r="K61" s="548"/>
      <c r="L61" s="548"/>
      <c r="M61" s="548"/>
      <c r="N61" s="548"/>
      <c r="O61" s="548"/>
      <c r="P61" s="548"/>
      <c r="Q61" s="548"/>
      <c r="R61" s="548"/>
      <c r="S61" s="548"/>
      <c r="T61" s="548"/>
      <c r="U61" s="548"/>
      <c r="V61" s="548"/>
      <c r="W61" s="549"/>
      <c r="X61" s="343"/>
      <c r="Y61" s="346"/>
      <c r="Z61" s="439"/>
    </row>
    <row r="62" spans="1:26" s="13" customFormat="1" ht="15" customHeight="1" thickBot="1" x14ac:dyDescent="0.3">
      <c r="A62" s="341"/>
      <c r="B62" s="550"/>
      <c r="C62" s="551"/>
      <c r="D62" s="551"/>
      <c r="E62" s="551"/>
      <c r="F62" s="551"/>
      <c r="G62" s="551"/>
      <c r="H62" s="551"/>
      <c r="I62" s="551"/>
      <c r="J62" s="551"/>
      <c r="K62" s="551"/>
      <c r="L62" s="551"/>
      <c r="M62" s="551"/>
      <c r="N62" s="551"/>
      <c r="O62" s="551"/>
      <c r="P62" s="551"/>
      <c r="Q62" s="551"/>
      <c r="R62" s="551"/>
      <c r="S62" s="551"/>
      <c r="T62" s="551"/>
      <c r="U62" s="551"/>
      <c r="V62" s="551"/>
      <c r="W62" s="552"/>
      <c r="X62" s="344"/>
      <c r="Y62" s="347"/>
      <c r="Z62" s="457"/>
    </row>
    <row r="63" spans="1:26" s="13" customFormat="1" ht="15" customHeight="1" x14ac:dyDescent="0.25">
      <c r="A63" s="340" t="s">
        <v>503</v>
      </c>
      <c r="B63" s="554" t="s">
        <v>504</v>
      </c>
      <c r="C63" s="489"/>
      <c r="D63" s="489"/>
      <c r="E63" s="489"/>
      <c r="F63" s="489"/>
      <c r="G63" s="489"/>
      <c r="H63" s="489"/>
      <c r="I63" s="489"/>
      <c r="J63" s="489"/>
      <c r="K63" s="489"/>
      <c r="L63" s="489"/>
      <c r="M63" s="489"/>
      <c r="N63" s="489"/>
      <c r="O63" s="489"/>
      <c r="P63" s="489"/>
      <c r="Q63" s="489"/>
      <c r="R63" s="489"/>
      <c r="S63" s="489"/>
      <c r="T63" s="489"/>
      <c r="U63" s="489"/>
      <c r="V63" s="489"/>
      <c r="W63" s="489"/>
      <c r="X63" s="342"/>
      <c r="Y63" s="345"/>
      <c r="Z63" s="438"/>
    </row>
    <row r="64" spans="1:26" s="13" customFormat="1" ht="15" customHeight="1" thickBot="1" x14ac:dyDescent="0.3">
      <c r="A64" s="340"/>
      <c r="B64" s="489"/>
      <c r="C64" s="489"/>
      <c r="D64" s="489"/>
      <c r="E64" s="489"/>
      <c r="F64" s="489"/>
      <c r="G64" s="489"/>
      <c r="H64" s="489"/>
      <c r="I64" s="489"/>
      <c r="J64" s="489"/>
      <c r="K64" s="489"/>
      <c r="L64" s="489"/>
      <c r="M64" s="489"/>
      <c r="N64" s="489"/>
      <c r="O64" s="489"/>
      <c r="P64" s="489"/>
      <c r="Q64" s="489"/>
      <c r="R64" s="489"/>
      <c r="S64" s="489"/>
      <c r="T64" s="489"/>
      <c r="U64" s="489"/>
      <c r="V64" s="489"/>
      <c r="W64" s="489"/>
      <c r="X64" s="343"/>
      <c r="Y64" s="346"/>
      <c r="Z64" s="439"/>
    </row>
    <row r="65" spans="1:26" s="13" customFormat="1" ht="15" customHeight="1" thickBot="1" x14ac:dyDescent="0.3">
      <c r="A65" s="341"/>
      <c r="B65" s="538" t="s">
        <v>505</v>
      </c>
      <c r="C65" s="538"/>
      <c r="D65" s="538"/>
      <c r="E65" s="538"/>
      <c r="F65" s="538"/>
      <c r="G65" s="538"/>
      <c r="H65" s="538"/>
      <c r="I65" s="538"/>
      <c r="J65" s="538"/>
      <c r="K65" s="538"/>
      <c r="L65" s="538"/>
      <c r="M65" s="538"/>
      <c r="N65" s="540"/>
      <c r="O65" s="400"/>
      <c r="P65" s="400"/>
      <c r="Q65" s="400"/>
      <c r="R65" s="400"/>
      <c r="S65" s="400"/>
      <c r="T65" s="400"/>
      <c r="U65" s="400"/>
      <c r="V65" s="400"/>
      <c r="W65" s="401"/>
      <c r="X65" s="344"/>
      <c r="Y65" s="347"/>
      <c r="Z65" s="457"/>
    </row>
    <row r="66" spans="1:26" s="13" customFormat="1" ht="15" customHeight="1" x14ac:dyDescent="0.25">
      <c r="A66" s="541" t="s">
        <v>506</v>
      </c>
      <c r="B66" s="554" t="s">
        <v>507</v>
      </c>
      <c r="C66" s="489"/>
      <c r="D66" s="489"/>
      <c r="E66" s="489"/>
      <c r="F66" s="489"/>
      <c r="G66" s="489"/>
      <c r="H66" s="489"/>
      <c r="I66" s="489"/>
      <c r="J66" s="489"/>
      <c r="K66" s="489"/>
      <c r="L66" s="489"/>
      <c r="M66" s="489"/>
      <c r="N66" s="489"/>
      <c r="O66" s="489"/>
      <c r="P66" s="489"/>
      <c r="Q66" s="489"/>
      <c r="R66" s="489"/>
      <c r="S66" s="489"/>
      <c r="T66" s="489"/>
      <c r="U66" s="489"/>
      <c r="V66" s="489"/>
      <c r="W66" s="489"/>
      <c r="X66" s="342"/>
      <c r="Y66" s="436"/>
      <c r="Z66" s="438"/>
    </row>
    <row r="67" spans="1:26" s="13" customFormat="1" ht="15" customHeight="1" x14ac:dyDescent="0.25">
      <c r="A67" s="340"/>
      <c r="B67" s="489"/>
      <c r="C67" s="489"/>
      <c r="D67" s="489"/>
      <c r="E67" s="489"/>
      <c r="F67" s="489"/>
      <c r="G67" s="489"/>
      <c r="H67" s="489"/>
      <c r="I67" s="489"/>
      <c r="J67" s="489"/>
      <c r="K67" s="489"/>
      <c r="L67" s="489"/>
      <c r="M67" s="489"/>
      <c r="N67" s="489"/>
      <c r="O67" s="489"/>
      <c r="P67" s="489"/>
      <c r="Q67" s="489"/>
      <c r="R67" s="489"/>
      <c r="S67" s="489"/>
      <c r="T67" s="489"/>
      <c r="U67" s="489"/>
      <c r="V67" s="489"/>
      <c r="W67" s="489"/>
      <c r="X67" s="343"/>
      <c r="Y67" s="437"/>
      <c r="Z67" s="439"/>
    </row>
    <row r="68" spans="1:26" s="13" customFormat="1" ht="15" customHeight="1" thickBot="1" x14ac:dyDescent="0.3">
      <c r="A68" s="340"/>
      <c r="B68" s="489"/>
      <c r="C68" s="489"/>
      <c r="D68" s="489"/>
      <c r="E68" s="489"/>
      <c r="F68" s="489"/>
      <c r="G68" s="489"/>
      <c r="H68" s="489"/>
      <c r="I68" s="489"/>
      <c r="J68" s="489"/>
      <c r="K68" s="489"/>
      <c r="L68" s="489"/>
      <c r="M68" s="489"/>
      <c r="N68" s="489"/>
      <c r="O68" s="489"/>
      <c r="P68" s="489"/>
      <c r="Q68" s="489"/>
      <c r="R68" s="489"/>
      <c r="S68" s="489"/>
      <c r="T68" s="489"/>
      <c r="U68" s="489"/>
      <c r="V68" s="489"/>
      <c r="W68" s="489"/>
      <c r="X68" s="343"/>
      <c r="Y68" s="437"/>
      <c r="Z68" s="439"/>
    </row>
    <row r="69" spans="1:26" s="13" customFormat="1" ht="15" customHeight="1" thickBot="1" x14ac:dyDescent="0.3">
      <c r="A69" s="340"/>
      <c r="B69" s="405" t="s">
        <v>508</v>
      </c>
      <c r="C69" s="405"/>
      <c r="D69" s="405"/>
      <c r="E69" s="405"/>
      <c r="F69" s="405"/>
      <c r="G69" s="405"/>
      <c r="H69" s="405"/>
      <c r="I69" s="405"/>
      <c r="J69" s="405" t="s">
        <v>509</v>
      </c>
      <c r="K69" s="405"/>
      <c r="L69" s="405"/>
      <c r="M69" s="405"/>
      <c r="N69" s="405"/>
      <c r="O69" s="405"/>
      <c r="P69" s="405"/>
      <c r="Q69" s="332"/>
      <c r="R69" s="332"/>
      <c r="S69" s="332"/>
      <c r="T69" s="667"/>
      <c r="U69" s="668"/>
      <c r="V69" s="668"/>
      <c r="W69" s="669"/>
      <c r="X69" s="343"/>
      <c r="Y69" s="437"/>
      <c r="Z69" s="439"/>
    </row>
    <row r="70" spans="1:26" s="13" customFormat="1" ht="15" customHeight="1" thickBot="1" x14ac:dyDescent="0.3">
      <c r="A70" s="340"/>
      <c r="B70" s="553" t="s">
        <v>510</v>
      </c>
      <c r="C70" s="553"/>
      <c r="D70" s="553"/>
      <c r="E70" s="553"/>
      <c r="F70" s="553"/>
      <c r="G70" s="553"/>
      <c r="H70" s="553"/>
      <c r="I70" s="553"/>
      <c r="J70" s="553" t="s">
        <v>511</v>
      </c>
      <c r="K70" s="553"/>
      <c r="L70" s="553"/>
      <c r="M70" s="553"/>
      <c r="N70" s="553"/>
      <c r="O70" s="553"/>
      <c r="P70" s="553"/>
      <c r="Q70" s="334"/>
      <c r="R70" s="334"/>
      <c r="S70" s="335"/>
      <c r="T70" s="667"/>
      <c r="U70" s="668"/>
      <c r="V70" s="668"/>
      <c r="W70" s="669"/>
      <c r="X70" s="343"/>
      <c r="Y70" s="437"/>
      <c r="Z70" s="439"/>
    </row>
    <row r="71" spans="1:26" s="13" customFormat="1" ht="15" customHeight="1" x14ac:dyDescent="0.25">
      <c r="A71" s="541" t="s">
        <v>512</v>
      </c>
      <c r="B71" s="489" t="s">
        <v>513</v>
      </c>
      <c r="C71" s="489"/>
      <c r="D71" s="489"/>
      <c r="E71" s="489"/>
      <c r="F71" s="489"/>
      <c r="G71" s="489"/>
      <c r="H71" s="489"/>
      <c r="I71" s="489"/>
      <c r="J71" s="489"/>
      <c r="K71" s="489"/>
      <c r="L71" s="489"/>
      <c r="M71" s="489"/>
      <c r="N71" s="489"/>
      <c r="O71" s="489"/>
      <c r="P71" s="489"/>
      <c r="Q71" s="489"/>
      <c r="R71" s="489"/>
      <c r="S71" s="489"/>
      <c r="T71" s="489"/>
      <c r="U71" s="489"/>
      <c r="V71" s="489"/>
      <c r="W71" s="489"/>
      <c r="X71" s="342"/>
      <c r="Y71" s="436"/>
      <c r="Z71" s="433"/>
    </row>
    <row r="72" spans="1:26" s="13" customFormat="1" ht="15" customHeight="1" thickBot="1" x14ac:dyDescent="0.3">
      <c r="A72" s="340"/>
      <c r="B72" s="489"/>
      <c r="C72" s="489"/>
      <c r="D72" s="489"/>
      <c r="E72" s="489"/>
      <c r="F72" s="489"/>
      <c r="G72" s="489"/>
      <c r="H72" s="489"/>
      <c r="I72" s="489"/>
      <c r="J72" s="489"/>
      <c r="K72" s="489"/>
      <c r="L72" s="489"/>
      <c r="M72" s="489"/>
      <c r="N72" s="489"/>
      <c r="O72" s="489"/>
      <c r="P72" s="489"/>
      <c r="Q72" s="489"/>
      <c r="R72" s="489"/>
      <c r="S72" s="489"/>
      <c r="T72" s="489"/>
      <c r="U72" s="489"/>
      <c r="V72" s="489"/>
      <c r="W72" s="489"/>
      <c r="X72" s="343"/>
      <c r="Y72" s="437"/>
      <c r="Z72" s="434"/>
    </row>
    <row r="73" spans="1:26" s="13" customFormat="1" ht="15" customHeight="1" x14ac:dyDescent="0.25">
      <c r="A73" s="340"/>
      <c r="B73" s="397" t="s">
        <v>514</v>
      </c>
      <c r="C73" s="656"/>
      <c r="D73" s="658"/>
      <c r="E73" s="659"/>
      <c r="F73" s="659"/>
      <c r="G73" s="659"/>
      <c r="H73" s="659"/>
      <c r="I73" s="659"/>
      <c r="J73" s="659"/>
      <c r="K73" s="659"/>
      <c r="L73" s="659"/>
      <c r="M73" s="659"/>
      <c r="N73" s="659"/>
      <c r="O73" s="659"/>
      <c r="P73" s="659"/>
      <c r="Q73" s="659"/>
      <c r="R73" s="659"/>
      <c r="S73" s="659"/>
      <c r="T73" s="659"/>
      <c r="U73" s="659"/>
      <c r="V73" s="659"/>
      <c r="W73" s="660"/>
      <c r="X73" s="343"/>
      <c r="Y73" s="437"/>
      <c r="Z73" s="434"/>
    </row>
    <row r="74" spans="1:26" s="13" customFormat="1" ht="15" customHeight="1" thickBot="1" x14ac:dyDescent="0.3">
      <c r="A74" s="341"/>
      <c r="B74" s="398"/>
      <c r="C74" s="657"/>
      <c r="D74" s="661"/>
      <c r="E74" s="662"/>
      <c r="F74" s="662"/>
      <c r="G74" s="662"/>
      <c r="H74" s="662"/>
      <c r="I74" s="662"/>
      <c r="J74" s="662"/>
      <c r="K74" s="662"/>
      <c r="L74" s="662"/>
      <c r="M74" s="662"/>
      <c r="N74" s="662"/>
      <c r="O74" s="662"/>
      <c r="P74" s="662"/>
      <c r="Q74" s="662"/>
      <c r="R74" s="662"/>
      <c r="S74" s="662"/>
      <c r="T74" s="662"/>
      <c r="U74" s="662"/>
      <c r="V74" s="662"/>
      <c r="W74" s="663"/>
      <c r="X74" s="344"/>
      <c r="Y74" s="440"/>
      <c r="Z74" s="435"/>
    </row>
    <row r="75" spans="1:26" s="13" customFormat="1" ht="15" customHeight="1" thickBot="1" x14ac:dyDescent="0.3">
      <c r="A75" s="339" t="s">
        <v>58</v>
      </c>
      <c r="B75" s="339"/>
      <c r="C75" s="339"/>
      <c r="D75" s="339"/>
      <c r="E75" s="339"/>
      <c r="F75" s="339"/>
      <c r="G75" s="339"/>
      <c r="H75" s="339"/>
      <c r="I75" s="339"/>
      <c r="J75" s="339"/>
      <c r="K75" s="339"/>
      <c r="L75" s="339"/>
      <c r="M75" s="339"/>
      <c r="N75" s="339"/>
      <c r="O75" s="339"/>
      <c r="P75" s="339"/>
      <c r="Q75" s="339"/>
      <c r="R75" s="339"/>
      <c r="S75" s="339"/>
      <c r="T75" s="339"/>
      <c r="U75" s="339"/>
      <c r="V75" s="339"/>
      <c r="W75" s="339"/>
      <c r="X75" s="116" t="s">
        <v>51</v>
      </c>
      <c r="Y75" s="116" t="s">
        <v>52</v>
      </c>
      <c r="Z75" s="116" t="s">
        <v>498</v>
      </c>
    </row>
    <row r="76" spans="1:26" s="13" customFormat="1" ht="15" customHeight="1" x14ac:dyDescent="0.25">
      <c r="A76" s="542" t="s">
        <v>515</v>
      </c>
      <c r="B76" s="489" t="s">
        <v>516</v>
      </c>
      <c r="C76" s="489"/>
      <c r="D76" s="489"/>
      <c r="E76" s="489"/>
      <c r="F76" s="489"/>
      <c r="G76" s="489"/>
      <c r="H76" s="489"/>
      <c r="I76" s="489"/>
      <c r="J76" s="489"/>
      <c r="K76" s="489"/>
      <c r="L76" s="489"/>
      <c r="M76" s="489"/>
      <c r="N76" s="489"/>
      <c r="O76" s="489"/>
      <c r="P76" s="489"/>
      <c r="Q76" s="489"/>
      <c r="R76" s="489"/>
      <c r="S76" s="489"/>
      <c r="T76" s="489"/>
      <c r="U76" s="489"/>
      <c r="V76" s="489"/>
      <c r="W76" s="490"/>
      <c r="X76" s="342"/>
      <c r="Y76" s="345"/>
      <c r="Z76" s="433"/>
    </row>
    <row r="77" spans="1:26" s="13" customFormat="1" ht="15" customHeight="1" x14ac:dyDescent="0.25">
      <c r="A77" s="542"/>
      <c r="B77" s="489"/>
      <c r="C77" s="489"/>
      <c r="D77" s="489"/>
      <c r="E77" s="489"/>
      <c r="F77" s="489"/>
      <c r="G77" s="489"/>
      <c r="H77" s="489"/>
      <c r="I77" s="489"/>
      <c r="J77" s="489"/>
      <c r="K77" s="489"/>
      <c r="L77" s="489"/>
      <c r="M77" s="489"/>
      <c r="N77" s="489"/>
      <c r="O77" s="489"/>
      <c r="P77" s="489"/>
      <c r="Q77" s="489"/>
      <c r="R77" s="489"/>
      <c r="S77" s="489"/>
      <c r="T77" s="489"/>
      <c r="U77" s="489"/>
      <c r="V77" s="489"/>
      <c r="W77" s="490"/>
      <c r="X77" s="343"/>
      <c r="Y77" s="346"/>
      <c r="Z77" s="434"/>
    </row>
    <row r="78" spans="1:26" s="13" customFormat="1" ht="15" customHeight="1" thickBot="1" x14ac:dyDescent="0.3">
      <c r="A78" s="542"/>
      <c r="B78" s="405" t="s">
        <v>514</v>
      </c>
      <c r="C78" s="405"/>
      <c r="D78" s="405"/>
      <c r="E78" s="405"/>
      <c r="F78" s="405"/>
      <c r="G78" s="405"/>
      <c r="H78" s="210"/>
      <c r="I78" s="210"/>
      <c r="J78" s="210"/>
      <c r="K78" s="210"/>
      <c r="L78" s="210"/>
      <c r="M78" s="210"/>
      <c r="N78" s="210"/>
      <c r="O78" s="210"/>
      <c r="P78" s="210"/>
      <c r="Q78" s="210"/>
      <c r="R78" s="210"/>
      <c r="S78" s="210"/>
      <c r="T78" s="210"/>
      <c r="U78" s="210"/>
      <c r="V78" s="210"/>
      <c r="W78" s="204"/>
      <c r="X78" s="343"/>
      <c r="Y78" s="346"/>
      <c r="Z78" s="434"/>
    </row>
    <row r="79" spans="1:26" s="13" customFormat="1" ht="15" customHeight="1" thickBot="1" x14ac:dyDescent="0.3">
      <c r="A79" s="543"/>
      <c r="B79" s="121" t="s">
        <v>517</v>
      </c>
      <c r="C79" s="121"/>
      <c r="D79" s="121"/>
      <c r="E79" s="227"/>
      <c r="F79" s="227"/>
      <c r="G79" s="260"/>
      <c r="H79" s="664"/>
      <c r="I79" s="665"/>
      <c r="J79" s="665"/>
      <c r="K79" s="665"/>
      <c r="L79" s="665"/>
      <c r="M79" s="665"/>
      <c r="N79" s="665"/>
      <c r="O79" s="665"/>
      <c r="P79" s="665"/>
      <c r="Q79" s="665"/>
      <c r="R79" s="665"/>
      <c r="S79" s="665"/>
      <c r="T79" s="665"/>
      <c r="U79" s="665"/>
      <c r="V79" s="665"/>
      <c r="W79" s="666"/>
      <c r="X79" s="344"/>
      <c r="Y79" s="347"/>
      <c r="Z79" s="435"/>
    </row>
    <row r="80" spans="1:26" ht="15.6" thickBot="1" x14ac:dyDescent="0.3">
      <c r="A80" s="339" t="s">
        <v>518</v>
      </c>
      <c r="B80" s="339"/>
      <c r="C80" s="339"/>
      <c r="D80" s="339"/>
      <c r="E80" s="339"/>
      <c r="F80" s="339"/>
      <c r="G80" s="339"/>
      <c r="H80" s="339"/>
      <c r="I80" s="339"/>
      <c r="J80" s="339"/>
      <c r="K80" s="339"/>
      <c r="L80" s="339"/>
      <c r="M80" s="339"/>
      <c r="N80" s="339"/>
      <c r="O80" s="339"/>
      <c r="P80" s="339"/>
      <c r="Q80" s="339"/>
      <c r="R80" s="339"/>
      <c r="S80" s="339"/>
      <c r="T80" s="339"/>
      <c r="U80" s="339"/>
      <c r="V80" s="339"/>
      <c r="W80" s="339"/>
      <c r="X80" s="116" t="s">
        <v>51</v>
      </c>
      <c r="Y80" s="116" t="s">
        <v>52</v>
      </c>
      <c r="Z80" s="116" t="s">
        <v>498</v>
      </c>
    </row>
    <row r="81" spans="1:26" x14ac:dyDescent="0.25">
      <c r="A81" s="340" t="s">
        <v>519</v>
      </c>
      <c r="B81" s="489" t="s">
        <v>520</v>
      </c>
      <c r="C81" s="489"/>
      <c r="D81" s="489"/>
      <c r="E81" s="489"/>
      <c r="F81" s="489"/>
      <c r="G81" s="489"/>
      <c r="H81" s="489"/>
      <c r="I81" s="489"/>
      <c r="J81" s="489"/>
      <c r="K81" s="489"/>
      <c r="L81" s="489"/>
      <c r="M81" s="489"/>
      <c r="N81" s="489"/>
      <c r="O81" s="489"/>
      <c r="P81" s="489"/>
      <c r="Q81" s="489"/>
      <c r="R81" s="489"/>
      <c r="S81" s="489"/>
      <c r="T81" s="489"/>
      <c r="U81" s="489"/>
      <c r="V81" s="489"/>
      <c r="W81" s="489"/>
      <c r="X81" s="342"/>
      <c r="Y81" s="436"/>
      <c r="Z81" s="438"/>
    </row>
    <row r="82" spans="1:26" x14ac:dyDescent="0.25">
      <c r="A82" s="340"/>
      <c r="B82" s="489"/>
      <c r="C82" s="489"/>
      <c r="D82" s="489"/>
      <c r="E82" s="489"/>
      <c r="F82" s="489"/>
      <c r="G82" s="489"/>
      <c r="H82" s="489"/>
      <c r="I82" s="489"/>
      <c r="J82" s="489"/>
      <c r="K82" s="489"/>
      <c r="L82" s="489"/>
      <c r="M82" s="489"/>
      <c r="N82" s="489"/>
      <c r="O82" s="489"/>
      <c r="P82" s="489"/>
      <c r="Q82" s="489"/>
      <c r="R82" s="489"/>
      <c r="S82" s="489"/>
      <c r="T82" s="489"/>
      <c r="U82" s="489"/>
      <c r="V82" s="489"/>
      <c r="W82" s="489"/>
      <c r="X82" s="343"/>
      <c r="Y82" s="437"/>
      <c r="Z82" s="439"/>
    </row>
    <row r="83" spans="1:26" ht="15.6" thickBot="1" x14ac:dyDescent="0.3">
      <c r="A83" s="340"/>
      <c r="B83" s="489"/>
      <c r="C83" s="489"/>
      <c r="D83" s="489"/>
      <c r="E83" s="489"/>
      <c r="F83" s="489"/>
      <c r="G83" s="489"/>
      <c r="H83" s="489"/>
      <c r="I83" s="489"/>
      <c r="J83" s="489"/>
      <c r="K83" s="489"/>
      <c r="L83" s="489"/>
      <c r="M83" s="489"/>
      <c r="N83" s="489"/>
      <c r="O83" s="489"/>
      <c r="P83" s="489"/>
      <c r="Q83" s="489"/>
      <c r="R83" s="489"/>
      <c r="S83" s="489"/>
      <c r="T83" s="489"/>
      <c r="U83" s="489"/>
      <c r="V83" s="489"/>
      <c r="W83" s="489"/>
      <c r="X83" s="343"/>
      <c r="Y83" s="437"/>
      <c r="Z83" s="439"/>
    </row>
    <row r="84" spans="1:26" x14ac:dyDescent="0.25">
      <c r="A84" s="340"/>
      <c r="B84" s="397" t="s">
        <v>521</v>
      </c>
      <c r="C84" s="397"/>
      <c r="D84" s="397"/>
      <c r="E84" s="397"/>
      <c r="F84" s="397"/>
      <c r="G84" s="397"/>
      <c r="H84" s="397"/>
      <c r="I84" s="397"/>
      <c r="J84" s="692"/>
      <c r="K84" s="693"/>
      <c r="L84" s="693"/>
      <c r="M84" s="693"/>
      <c r="N84" s="693"/>
      <c r="O84" s="693"/>
      <c r="P84" s="693"/>
      <c r="Q84" s="693"/>
      <c r="R84" s="693"/>
      <c r="S84" s="693"/>
      <c r="T84" s="693"/>
      <c r="U84" s="693"/>
      <c r="V84" s="693"/>
      <c r="W84" s="694"/>
      <c r="X84" s="343"/>
      <c r="Y84" s="437"/>
      <c r="Z84" s="439"/>
    </row>
    <row r="85" spans="1:26" x14ac:dyDescent="0.25">
      <c r="A85" s="340"/>
      <c r="B85" s="536" t="s">
        <v>522</v>
      </c>
      <c r="C85" s="536"/>
      <c r="D85" s="536"/>
      <c r="E85" s="536"/>
      <c r="F85" s="317"/>
      <c r="G85" s="317"/>
      <c r="H85" s="317"/>
      <c r="I85" s="316"/>
      <c r="J85" s="454"/>
      <c r="K85" s="455"/>
      <c r="L85" s="455"/>
      <c r="M85" s="455"/>
      <c r="N85" s="455"/>
      <c r="O85" s="455"/>
      <c r="P85" s="455"/>
      <c r="Q85" s="455"/>
      <c r="R85" s="455"/>
      <c r="S85" s="455"/>
      <c r="T85" s="455"/>
      <c r="U85" s="455"/>
      <c r="V85" s="455"/>
      <c r="W85" s="456"/>
      <c r="X85" s="343"/>
      <c r="Y85" s="437"/>
      <c r="Z85" s="439"/>
    </row>
    <row r="86" spans="1:26" ht="15.6" thickBot="1" x14ac:dyDescent="0.3">
      <c r="A86" s="374"/>
      <c r="B86" s="537" t="s">
        <v>523</v>
      </c>
      <c r="C86" s="537"/>
      <c r="D86" s="537"/>
      <c r="E86" s="537"/>
      <c r="F86" s="336"/>
      <c r="G86" s="336"/>
      <c r="H86" s="336"/>
      <c r="I86" s="337"/>
      <c r="J86" s="653"/>
      <c r="K86" s="654"/>
      <c r="L86" s="654"/>
      <c r="M86" s="654"/>
      <c r="N86" s="654"/>
      <c r="O86" s="654"/>
      <c r="P86" s="654"/>
      <c r="Q86" s="654"/>
      <c r="R86" s="654"/>
      <c r="S86" s="654"/>
      <c r="T86" s="654"/>
      <c r="U86" s="654"/>
      <c r="V86" s="654"/>
      <c r="W86" s="655"/>
      <c r="X86" s="344"/>
      <c r="Y86" s="440"/>
      <c r="Z86" s="457"/>
    </row>
    <row r="87" spans="1:26" x14ac:dyDescent="0.25">
      <c r="A87" s="340" t="s">
        <v>524</v>
      </c>
      <c r="B87" s="554" t="s">
        <v>525</v>
      </c>
      <c r="C87" s="489"/>
      <c r="D87" s="489"/>
      <c r="E87" s="489"/>
      <c r="F87" s="489"/>
      <c r="G87" s="489"/>
      <c r="H87" s="489"/>
      <c r="I87" s="489"/>
      <c r="J87" s="489"/>
      <c r="K87" s="489"/>
      <c r="L87" s="489"/>
      <c r="M87" s="489"/>
      <c r="N87" s="489"/>
      <c r="O87" s="489"/>
      <c r="P87" s="489"/>
      <c r="Q87" s="489"/>
      <c r="R87" s="489"/>
      <c r="S87" s="489"/>
      <c r="T87" s="489"/>
      <c r="U87" s="489"/>
      <c r="V87" s="489"/>
      <c r="W87" s="489"/>
      <c r="X87" s="342"/>
      <c r="Y87" s="436"/>
      <c r="Z87" s="438"/>
    </row>
    <row r="88" spans="1:26" x14ac:dyDescent="0.25">
      <c r="A88" s="340"/>
      <c r="B88" s="536" t="s">
        <v>526</v>
      </c>
      <c r="C88" s="536"/>
      <c r="D88" s="536"/>
      <c r="E88" s="536"/>
      <c r="F88" s="536"/>
      <c r="G88" s="536"/>
      <c r="H88" s="536" t="s">
        <v>527</v>
      </c>
      <c r="I88" s="536"/>
      <c r="J88" s="536"/>
      <c r="K88" s="536"/>
      <c r="L88" s="536"/>
      <c r="M88" s="536"/>
      <c r="N88" s="396" t="s">
        <v>528</v>
      </c>
      <c r="O88" s="396"/>
      <c r="P88" s="396"/>
      <c r="Q88" s="396"/>
      <c r="R88" s="396"/>
      <c r="S88" s="396"/>
      <c r="T88" s="272"/>
      <c r="U88" s="202"/>
      <c r="V88" s="202"/>
      <c r="W88" s="208"/>
      <c r="X88" s="343"/>
      <c r="Y88" s="437"/>
      <c r="Z88" s="439"/>
    </row>
    <row r="89" spans="1:26" ht="15.6" thickBot="1" x14ac:dyDescent="0.3">
      <c r="A89" s="340"/>
      <c r="B89" s="13" t="s">
        <v>529</v>
      </c>
      <c r="H89" s="396" t="s">
        <v>530</v>
      </c>
      <c r="I89" s="396"/>
      <c r="J89" s="396"/>
      <c r="K89" s="396"/>
      <c r="L89" s="396"/>
      <c r="M89" s="396"/>
      <c r="N89" s="396" t="s">
        <v>531</v>
      </c>
      <c r="O89" s="396"/>
      <c r="P89" s="396"/>
      <c r="Q89" s="396"/>
      <c r="R89" s="396"/>
      <c r="S89" s="396"/>
      <c r="T89" s="272"/>
      <c r="U89" s="117"/>
      <c r="V89" s="117"/>
      <c r="W89" s="209"/>
      <c r="X89" s="343"/>
      <c r="Y89" s="437"/>
      <c r="Z89" s="439"/>
    </row>
    <row r="90" spans="1:26" x14ac:dyDescent="0.25">
      <c r="A90" s="340"/>
      <c r="B90" s="677"/>
      <c r="C90" s="678"/>
      <c r="D90" s="678"/>
      <c r="E90" s="678"/>
      <c r="F90" s="678"/>
      <c r="G90" s="678"/>
      <c r="H90" s="678"/>
      <c r="I90" s="678"/>
      <c r="J90" s="678"/>
      <c r="K90" s="678"/>
      <c r="L90" s="678"/>
      <c r="M90" s="678"/>
      <c r="N90" s="678"/>
      <c r="O90" s="678"/>
      <c r="P90" s="678"/>
      <c r="Q90" s="678"/>
      <c r="R90" s="678"/>
      <c r="S90" s="678"/>
      <c r="T90" s="678"/>
      <c r="U90" s="678"/>
      <c r="V90" s="678"/>
      <c r="W90" s="679"/>
      <c r="X90" s="343"/>
      <c r="Y90" s="437"/>
      <c r="Z90" s="439"/>
    </row>
    <row r="91" spans="1:26" x14ac:dyDescent="0.25">
      <c r="A91" s="340"/>
      <c r="B91" s="680"/>
      <c r="C91" s="681"/>
      <c r="D91" s="681"/>
      <c r="E91" s="681"/>
      <c r="F91" s="681"/>
      <c r="G91" s="681"/>
      <c r="H91" s="681"/>
      <c r="I91" s="681"/>
      <c r="J91" s="681"/>
      <c r="K91" s="681"/>
      <c r="L91" s="681"/>
      <c r="M91" s="681"/>
      <c r="N91" s="681"/>
      <c r="O91" s="681"/>
      <c r="P91" s="681"/>
      <c r="Q91" s="681"/>
      <c r="R91" s="681"/>
      <c r="S91" s="681"/>
      <c r="T91" s="681"/>
      <c r="U91" s="681"/>
      <c r="V91" s="681"/>
      <c r="W91" s="682"/>
      <c r="X91" s="343"/>
      <c r="Y91" s="437"/>
      <c r="Z91" s="439"/>
    </row>
    <row r="92" spans="1:26" ht="15.75" customHeight="1" thickBot="1" x14ac:dyDescent="0.3">
      <c r="A92" s="374"/>
      <c r="B92" s="683"/>
      <c r="C92" s="684"/>
      <c r="D92" s="684"/>
      <c r="E92" s="684"/>
      <c r="F92" s="684"/>
      <c r="G92" s="684"/>
      <c r="H92" s="684"/>
      <c r="I92" s="684"/>
      <c r="J92" s="684"/>
      <c r="K92" s="684"/>
      <c r="L92" s="684"/>
      <c r="M92" s="684"/>
      <c r="N92" s="684"/>
      <c r="O92" s="684"/>
      <c r="P92" s="684"/>
      <c r="Q92" s="684"/>
      <c r="R92" s="684"/>
      <c r="S92" s="684"/>
      <c r="T92" s="684"/>
      <c r="U92" s="684"/>
      <c r="V92" s="684"/>
      <c r="W92" s="685"/>
      <c r="X92" s="344"/>
      <c r="Y92" s="440"/>
      <c r="Z92" s="457"/>
    </row>
    <row r="93" spans="1:26" s="13" customFormat="1" ht="15" customHeight="1" x14ac:dyDescent="0.25">
      <c r="A93" s="340" t="s">
        <v>532</v>
      </c>
      <c r="B93" s="690" t="s">
        <v>533</v>
      </c>
      <c r="C93" s="690"/>
      <c r="D93" s="690"/>
      <c r="E93" s="690"/>
      <c r="F93" s="690"/>
      <c r="G93" s="690"/>
      <c r="H93" s="690"/>
      <c r="I93" s="690"/>
      <c r="J93" s="690"/>
      <c r="K93" s="690"/>
      <c r="L93" s="690"/>
      <c r="M93" s="690"/>
      <c r="N93" s="690"/>
      <c r="O93" s="690"/>
      <c r="P93" s="690"/>
      <c r="Q93" s="690"/>
      <c r="R93" s="690"/>
      <c r="S93" s="690"/>
      <c r="T93" s="690"/>
      <c r="U93" s="690"/>
      <c r="V93" s="690"/>
      <c r="W93" s="691"/>
      <c r="X93" s="342"/>
      <c r="Y93" s="346"/>
      <c r="Z93" s="695"/>
    </row>
    <row r="94" spans="1:26" s="13" customFormat="1" ht="15" customHeight="1" thickBot="1" x14ac:dyDescent="0.3">
      <c r="A94" s="340"/>
      <c r="B94" s="690"/>
      <c r="C94" s="690"/>
      <c r="D94" s="690"/>
      <c r="E94" s="690"/>
      <c r="F94" s="690"/>
      <c r="G94" s="690"/>
      <c r="H94" s="690"/>
      <c r="I94" s="690"/>
      <c r="J94" s="690"/>
      <c r="K94" s="690"/>
      <c r="L94" s="690"/>
      <c r="M94" s="690"/>
      <c r="N94" s="690"/>
      <c r="O94" s="690"/>
      <c r="P94" s="690"/>
      <c r="Q94" s="690"/>
      <c r="R94" s="690"/>
      <c r="S94" s="690"/>
      <c r="T94" s="690"/>
      <c r="U94" s="690"/>
      <c r="V94" s="690"/>
      <c r="W94" s="691"/>
      <c r="X94" s="343"/>
      <c r="Y94" s="346"/>
      <c r="Z94" s="695"/>
    </row>
    <row r="95" spans="1:26" s="13" customFormat="1" ht="15" customHeight="1" thickBot="1" x14ac:dyDescent="0.3">
      <c r="A95" s="341"/>
      <c r="B95" s="670" t="s">
        <v>534</v>
      </c>
      <c r="C95" s="670"/>
      <c r="D95" s="673"/>
      <c r="E95" s="673"/>
      <c r="F95" s="22"/>
      <c r="G95" s="22"/>
      <c r="H95" s="22"/>
      <c r="I95" s="22"/>
      <c r="J95" s="22"/>
      <c r="K95" s="22"/>
      <c r="L95" s="22"/>
      <c r="M95" s="22"/>
      <c r="N95" s="22"/>
      <c r="O95" s="22"/>
      <c r="P95" s="674"/>
      <c r="Q95" s="675"/>
      <c r="R95" s="675"/>
      <c r="S95" s="675"/>
      <c r="T95" s="675"/>
      <c r="U95" s="675"/>
      <c r="V95" s="675"/>
      <c r="W95" s="676"/>
      <c r="X95" s="344"/>
      <c r="Y95" s="347"/>
      <c r="Z95" s="696"/>
    </row>
    <row r="96" spans="1:26" x14ac:dyDescent="0.25">
      <c r="A96" s="339" t="s">
        <v>535</v>
      </c>
      <c r="B96" s="339"/>
      <c r="C96" s="339"/>
      <c r="D96" s="339"/>
      <c r="E96" s="339"/>
      <c r="F96" s="339"/>
      <c r="G96" s="339"/>
      <c r="H96" s="339"/>
      <c r="I96" s="339"/>
      <c r="J96" s="339"/>
      <c r="K96" s="339"/>
      <c r="L96" s="339"/>
      <c r="M96" s="339"/>
      <c r="N96" s="339"/>
      <c r="O96" s="339"/>
      <c r="P96" s="339"/>
      <c r="Q96" s="339"/>
      <c r="R96" s="339"/>
      <c r="S96" s="339"/>
      <c r="T96" s="339"/>
      <c r="U96" s="339"/>
      <c r="V96" s="339"/>
      <c r="W96" s="339"/>
      <c r="X96" s="116" t="s">
        <v>51</v>
      </c>
      <c r="Y96" s="116" t="s">
        <v>52</v>
      </c>
      <c r="Z96" s="116" t="s">
        <v>498</v>
      </c>
    </row>
    <row r="97" spans="1:26" ht="15.6" thickBot="1" x14ac:dyDescent="0.3">
      <c r="A97" s="340" t="s">
        <v>536</v>
      </c>
      <c r="B97" s="689" t="s">
        <v>537</v>
      </c>
      <c r="C97" s="689"/>
      <c r="D97" s="689"/>
      <c r="E97" s="689"/>
      <c r="F97" s="689"/>
      <c r="G97" s="689"/>
      <c r="H97" s="689"/>
      <c r="I97" s="689"/>
      <c r="J97" s="689"/>
      <c r="K97" s="689"/>
      <c r="L97" s="689"/>
      <c r="M97" s="689"/>
      <c r="N97" s="689"/>
      <c r="O97" s="689"/>
      <c r="P97" s="689"/>
      <c r="Q97" s="689"/>
      <c r="R97" s="689"/>
      <c r="S97" s="689"/>
      <c r="T97" s="689"/>
      <c r="U97" s="689"/>
      <c r="V97" s="689"/>
      <c r="W97" s="689"/>
      <c r="X97" s="402"/>
      <c r="Y97" s="686"/>
      <c r="Z97" s="700"/>
    </row>
    <row r="98" spans="1:26" ht="15.75" customHeight="1" thickBot="1" x14ac:dyDescent="0.3">
      <c r="A98" s="340"/>
      <c r="B98" s="396" t="s">
        <v>538</v>
      </c>
      <c r="C98" s="396"/>
      <c r="D98" s="396"/>
      <c r="E98" s="396"/>
      <c r="F98" s="396"/>
      <c r="G98" s="396"/>
      <c r="K98" s="407" t="s">
        <v>539</v>
      </c>
      <c r="L98" s="408"/>
      <c r="M98" s="408"/>
      <c r="N98" s="408"/>
      <c r="O98" s="408"/>
      <c r="P98" s="408"/>
      <c r="Q98" s="408"/>
      <c r="R98" s="408"/>
      <c r="S98" s="408"/>
      <c r="T98" s="226"/>
      <c r="U98" s="23"/>
      <c r="V98" s="23"/>
      <c r="W98" s="23"/>
      <c r="X98" s="403"/>
      <c r="Y98" s="687"/>
      <c r="Z98" s="701"/>
    </row>
    <row r="99" spans="1:26" ht="15" customHeight="1" x14ac:dyDescent="0.25">
      <c r="A99" s="340"/>
      <c r="B99" s="397" t="s">
        <v>540</v>
      </c>
      <c r="C99" s="397"/>
      <c r="D99" s="397"/>
      <c r="E99" s="397"/>
      <c r="F99" s="397"/>
      <c r="K99" s="650"/>
      <c r="L99" s="651"/>
      <c r="M99" s="651"/>
      <c r="N99" s="651"/>
      <c r="O99" s="651"/>
      <c r="P99" s="651"/>
      <c r="Q99" s="651"/>
      <c r="R99" s="651"/>
      <c r="S99" s="651"/>
      <c r="T99" s="651"/>
      <c r="U99" s="651"/>
      <c r="V99" s="651"/>
      <c r="W99" s="652"/>
      <c r="X99" s="403"/>
      <c r="Y99" s="687"/>
      <c r="Z99" s="701"/>
    </row>
    <row r="100" spans="1:26" ht="15" customHeight="1" x14ac:dyDescent="0.25">
      <c r="A100" s="340"/>
      <c r="B100" s="397" t="s">
        <v>541</v>
      </c>
      <c r="C100" s="397"/>
      <c r="D100" s="397"/>
      <c r="E100" s="397"/>
      <c r="F100" s="397"/>
      <c r="K100" s="454"/>
      <c r="L100" s="455"/>
      <c r="M100" s="455"/>
      <c r="N100" s="455"/>
      <c r="O100" s="455"/>
      <c r="P100" s="455"/>
      <c r="Q100" s="455"/>
      <c r="R100" s="455"/>
      <c r="S100" s="455"/>
      <c r="T100" s="455"/>
      <c r="U100" s="455"/>
      <c r="V100" s="455"/>
      <c r="W100" s="456"/>
      <c r="X100" s="403"/>
      <c r="Y100" s="687"/>
      <c r="Z100" s="701"/>
    </row>
    <row r="101" spans="1:26" ht="15.75" customHeight="1" thickBot="1" x14ac:dyDescent="0.3">
      <c r="A101" s="374"/>
      <c r="B101" s="24"/>
      <c r="C101" s="24"/>
      <c r="D101" s="24"/>
      <c r="E101" s="24"/>
      <c r="F101" s="24"/>
      <c r="G101" s="24"/>
      <c r="H101" s="25"/>
      <c r="I101" s="25"/>
      <c r="J101" s="26"/>
      <c r="K101" s="653"/>
      <c r="L101" s="654"/>
      <c r="M101" s="654"/>
      <c r="N101" s="654"/>
      <c r="O101" s="654"/>
      <c r="P101" s="654"/>
      <c r="Q101" s="654"/>
      <c r="R101" s="654"/>
      <c r="S101" s="654"/>
      <c r="T101" s="654"/>
      <c r="U101" s="654"/>
      <c r="V101" s="654"/>
      <c r="W101" s="655"/>
      <c r="X101" s="404"/>
      <c r="Y101" s="688"/>
      <c r="Z101" s="702"/>
    </row>
    <row r="102" spans="1:26" ht="15.75" customHeight="1" x14ac:dyDescent="0.25">
      <c r="A102" s="340" t="s">
        <v>542</v>
      </c>
      <c r="B102" s="405" t="s">
        <v>543</v>
      </c>
      <c r="C102" s="405"/>
      <c r="D102" s="405"/>
      <c r="E102" s="405"/>
      <c r="F102" s="405"/>
      <c r="G102" s="405"/>
      <c r="H102" s="405"/>
      <c r="I102" s="405"/>
      <c r="J102" s="405"/>
      <c r="K102" s="405"/>
      <c r="L102" s="405"/>
      <c r="M102" s="405"/>
      <c r="N102" s="405"/>
      <c r="O102" s="405"/>
      <c r="P102" s="405"/>
      <c r="Q102" s="405"/>
      <c r="R102" s="405"/>
      <c r="S102" s="405"/>
      <c r="T102" s="405"/>
      <c r="U102" s="405"/>
      <c r="V102" s="405"/>
      <c r="W102" s="406"/>
      <c r="X102" s="342"/>
      <c r="Y102" s="436"/>
      <c r="Z102" s="433"/>
    </row>
    <row r="103" spans="1:26" x14ac:dyDescent="0.25">
      <c r="A103" s="340"/>
      <c r="B103" s="405"/>
      <c r="C103" s="405"/>
      <c r="D103" s="405"/>
      <c r="E103" s="405"/>
      <c r="F103" s="405"/>
      <c r="G103" s="405"/>
      <c r="H103" s="405"/>
      <c r="I103" s="405"/>
      <c r="J103" s="405"/>
      <c r="K103" s="405"/>
      <c r="L103" s="405"/>
      <c r="M103" s="405"/>
      <c r="N103" s="405"/>
      <c r="O103" s="405"/>
      <c r="P103" s="405"/>
      <c r="Q103" s="405"/>
      <c r="R103" s="405"/>
      <c r="S103" s="405"/>
      <c r="T103" s="405"/>
      <c r="U103" s="405"/>
      <c r="V103" s="405"/>
      <c r="W103" s="406"/>
      <c r="X103" s="343"/>
      <c r="Y103" s="437"/>
      <c r="Z103" s="434"/>
    </row>
    <row r="104" spans="1:26" ht="15.6" thickBot="1" x14ac:dyDescent="0.3">
      <c r="A104" s="340"/>
      <c r="B104" s="405"/>
      <c r="C104" s="405"/>
      <c r="D104" s="405"/>
      <c r="E104" s="405"/>
      <c r="F104" s="405"/>
      <c r="G104" s="405"/>
      <c r="H104" s="405"/>
      <c r="I104" s="405"/>
      <c r="J104" s="405"/>
      <c r="K104" s="405"/>
      <c r="L104" s="405"/>
      <c r="M104" s="405"/>
      <c r="N104" s="405"/>
      <c r="O104" s="405"/>
      <c r="P104" s="405"/>
      <c r="Q104" s="405"/>
      <c r="R104" s="405"/>
      <c r="S104" s="405"/>
      <c r="T104" s="405"/>
      <c r="U104" s="405"/>
      <c r="V104" s="405"/>
      <c r="W104" s="406"/>
      <c r="X104" s="343"/>
      <c r="Y104" s="437"/>
      <c r="Z104" s="434"/>
    </row>
    <row r="105" spans="1:26" ht="15.6" thickBot="1" x14ac:dyDescent="0.3">
      <c r="A105" s="340"/>
      <c r="B105" s="396" t="s">
        <v>544</v>
      </c>
      <c r="C105" s="396"/>
      <c r="D105" s="396"/>
      <c r="E105" s="396"/>
      <c r="F105" s="396"/>
      <c r="G105" s="396"/>
      <c r="K105" s="706" t="s">
        <v>539</v>
      </c>
      <c r="L105" s="707"/>
      <c r="M105" s="707"/>
      <c r="N105" s="707"/>
      <c r="O105" s="707"/>
      <c r="P105" s="707"/>
      <c r="Q105" s="707"/>
      <c r="R105" s="297" t="s">
        <v>545</v>
      </c>
      <c r="S105" s="412" t="s">
        <v>546</v>
      </c>
      <c r="T105" s="707"/>
      <c r="U105" s="708"/>
      <c r="V105" s="412" t="s">
        <v>547</v>
      </c>
      <c r="W105" s="413"/>
      <c r="X105" s="343"/>
      <c r="Y105" s="437"/>
      <c r="Z105" s="434"/>
    </row>
    <row r="106" spans="1:26" x14ac:dyDescent="0.25">
      <c r="A106" s="340"/>
      <c r="B106" s="397" t="s">
        <v>548</v>
      </c>
      <c r="C106" s="397"/>
      <c r="D106" s="397"/>
      <c r="E106" s="397"/>
      <c r="F106" s="397"/>
      <c r="K106" s="650"/>
      <c r="L106" s="651"/>
      <c r="M106" s="651"/>
      <c r="N106" s="651"/>
      <c r="O106" s="651"/>
      <c r="P106" s="651"/>
      <c r="Q106" s="651"/>
      <c r="R106" s="298"/>
      <c r="S106" s="709"/>
      <c r="T106" s="710"/>
      <c r="U106" s="711"/>
      <c r="V106" s="414"/>
      <c r="W106" s="415"/>
      <c r="X106" s="343"/>
      <c r="Y106" s="437"/>
      <c r="Z106" s="434"/>
    </row>
    <row r="107" spans="1:26" x14ac:dyDescent="0.25">
      <c r="A107" s="340"/>
      <c r="B107" s="397" t="s">
        <v>541</v>
      </c>
      <c r="C107" s="397"/>
      <c r="D107" s="397"/>
      <c r="E107" s="397"/>
      <c r="F107" s="397"/>
      <c r="K107" s="454"/>
      <c r="L107" s="455"/>
      <c r="M107" s="455"/>
      <c r="N107" s="455"/>
      <c r="O107" s="455"/>
      <c r="P107" s="455"/>
      <c r="Q107" s="455"/>
      <c r="R107" s="299"/>
      <c r="S107" s="712"/>
      <c r="T107" s="713"/>
      <c r="U107" s="714"/>
      <c r="V107" s="416"/>
      <c r="W107" s="417"/>
      <c r="X107" s="343"/>
      <c r="Y107" s="437"/>
      <c r="Z107" s="434"/>
    </row>
    <row r="108" spans="1:26" ht="15.6" thickBot="1" x14ac:dyDescent="0.3">
      <c r="A108" s="374"/>
      <c r="B108" s="24"/>
      <c r="C108" s="24"/>
      <c r="D108" s="24"/>
      <c r="E108" s="24"/>
      <c r="F108" s="24"/>
      <c r="G108" s="25"/>
      <c r="H108" s="25"/>
      <c r="I108" s="25"/>
      <c r="J108" s="26"/>
      <c r="K108" s="653"/>
      <c r="L108" s="654"/>
      <c r="M108" s="654"/>
      <c r="N108" s="654"/>
      <c r="O108" s="654"/>
      <c r="P108" s="654"/>
      <c r="Q108" s="654"/>
      <c r="R108" s="300"/>
      <c r="S108" s="715"/>
      <c r="T108" s="716"/>
      <c r="U108" s="717"/>
      <c r="V108" s="418"/>
      <c r="W108" s="419"/>
      <c r="X108" s="344"/>
      <c r="Y108" s="440"/>
      <c r="Z108" s="435"/>
    </row>
    <row r="109" spans="1:26" ht="15" customHeight="1" x14ac:dyDescent="0.25">
      <c r="A109" s="409" t="s">
        <v>549</v>
      </c>
      <c r="B109" s="348" t="s">
        <v>550</v>
      </c>
      <c r="C109" s="348"/>
      <c r="D109" s="348"/>
      <c r="E109" s="348"/>
      <c r="F109" s="348"/>
      <c r="G109" s="348"/>
      <c r="H109" s="348"/>
      <c r="I109" s="348"/>
      <c r="J109" s="348"/>
      <c r="K109" s="348"/>
      <c r="L109" s="348"/>
      <c r="M109" s="348"/>
      <c r="N109" s="348"/>
      <c r="O109" s="348"/>
      <c r="P109" s="348"/>
      <c r="Q109" s="348"/>
      <c r="R109" s="348"/>
      <c r="S109" s="348"/>
      <c r="T109" s="348"/>
      <c r="U109" s="348"/>
      <c r="V109" s="348"/>
      <c r="W109" s="308"/>
      <c r="X109" s="363"/>
      <c r="Y109" s="345"/>
      <c r="Z109" s="697"/>
    </row>
    <row r="110" spans="1:26" s="13" customFormat="1" ht="15" customHeight="1" x14ac:dyDescent="0.25">
      <c r="A110" s="410"/>
      <c r="B110" s="348"/>
      <c r="C110" s="348"/>
      <c r="D110" s="348"/>
      <c r="E110" s="348"/>
      <c r="F110" s="348"/>
      <c r="G110" s="348"/>
      <c r="H110" s="348"/>
      <c r="I110" s="348"/>
      <c r="J110" s="348"/>
      <c r="K110" s="348"/>
      <c r="L110" s="348"/>
      <c r="M110" s="348"/>
      <c r="N110" s="348"/>
      <c r="O110" s="348"/>
      <c r="P110" s="348"/>
      <c r="Q110" s="348"/>
      <c r="R110" s="348"/>
      <c r="S110" s="348"/>
      <c r="T110" s="348"/>
      <c r="U110" s="348"/>
      <c r="V110" s="348"/>
      <c r="W110" s="308"/>
      <c r="X110" s="411"/>
      <c r="Y110" s="346"/>
      <c r="Z110" s="698"/>
    </row>
    <row r="111" spans="1:26" s="13" customFormat="1" ht="15" customHeight="1" x14ac:dyDescent="0.25">
      <c r="A111" s="410"/>
      <c r="B111" s="355" t="s">
        <v>551</v>
      </c>
      <c r="C111" s="355"/>
      <c r="D111" s="355"/>
      <c r="E111" s="355"/>
      <c r="F111" s="355"/>
      <c r="G111" s="355"/>
      <c r="H111" s="355"/>
      <c r="I111" s="355"/>
      <c r="J111" s="355"/>
      <c r="K111" s="355"/>
      <c r="L111" s="355"/>
      <c r="M111" s="355"/>
      <c r="N111" s="355"/>
      <c r="O111" s="355"/>
      <c r="P111" s="355"/>
      <c r="Q111" s="355"/>
      <c r="R111" s="355"/>
      <c r="S111" s="355"/>
      <c r="T111" s="355"/>
      <c r="U111" s="355"/>
      <c r="V111" s="309"/>
      <c r="W111" s="309"/>
      <c r="X111" s="411"/>
      <c r="Y111" s="346"/>
      <c r="Z111" s="698"/>
    </row>
    <row r="112" spans="1:26" s="13" customFormat="1" ht="15" customHeight="1" thickBot="1" x14ac:dyDescent="0.3">
      <c r="A112" s="410"/>
      <c r="B112" s="355" t="s">
        <v>552</v>
      </c>
      <c r="C112" s="355"/>
      <c r="D112" s="355"/>
      <c r="E112" s="355"/>
      <c r="F112" s="355"/>
      <c r="G112" s="355"/>
      <c r="H112" s="355"/>
      <c r="I112" s="355"/>
      <c r="J112" s="355"/>
      <c r="K112" s="355"/>
      <c r="L112" s="355"/>
      <c r="M112" s="355"/>
      <c r="N112" s="355"/>
      <c r="O112" s="355"/>
      <c r="P112" s="355"/>
      <c r="Q112" s="355"/>
      <c r="R112" s="355"/>
      <c r="S112" s="355"/>
      <c r="T112" s="355"/>
      <c r="U112" s="355"/>
      <c r="V112" s="309"/>
      <c r="W112" s="309"/>
      <c r="X112" s="364"/>
      <c r="Y112" s="347"/>
      <c r="Z112" s="699"/>
    </row>
    <row r="113" spans="1:26" ht="15.6" thickBot="1" x14ac:dyDescent="0.3">
      <c r="A113" s="339" t="s">
        <v>64</v>
      </c>
      <c r="B113" s="339"/>
      <c r="C113" s="339"/>
      <c r="D113" s="339"/>
      <c r="E113" s="339"/>
      <c r="F113" s="339"/>
      <c r="G113" s="339"/>
      <c r="H113" s="339"/>
      <c r="I113" s="339"/>
      <c r="J113" s="339"/>
      <c r="K113" s="339"/>
      <c r="L113" s="339"/>
      <c r="M113" s="339"/>
      <c r="N113" s="339"/>
      <c r="O113" s="339"/>
      <c r="P113" s="339"/>
      <c r="Q113" s="339"/>
      <c r="R113" s="339"/>
      <c r="S113" s="339"/>
      <c r="T113" s="339"/>
      <c r="U113" s="339"/>
      <c r="V113" s="339"/>
      <c r="W113" s="339"/>
      <c r="X113" s="116" t="s">
        <v>51</v>
      </c>
      <c r="Y113" s="116" t="s">
        <v>52</v>
      </c>
      <c r="Z113" s="116" t="s">
        <v>498</v>
      </c>
    </row>
    <row r="114" spans="1:26" s="13" customFormat="1" ht="15" customHeight="1" thickBot="1" x14ac:dyDescent="0.3">
      <c r="A114" s="340" t="s">
        <v>553</v>
      </c>
      <c r="B114" s="554" t="s">
        <v>554</v>
      </c>
      <c r="C114" s="489"/>
      <c r="D114" s="489"/>
      <c r="E114" s="489"/>
      <c r="F114" s="489"/>
      <c r="G114" s="489"/>
      <c r="H114" s="489"/>
      <c r="I114" s="489"/>
      <c r="J114" s="489"/>
      <c r="K114" s="489"/>
      <c r="L114" s="489"/>
      <c r="M114" s="489"/>
      <c r="N114" s="489"/>
      <c r="O114" s="489"/>
      <c r="P114" s="489"/>
      <c r="Q114" s="489"/>
      <c r="R114" s="489"/>
      <c r="S114" s="489"/>
      <c r="T114" s="489"/>
      <c r="U114" s="489"/>
      <c r="V114" s="489"/>
      <c r="W114" s="489"/>
      <c r="X114" s="342"/>
      <c r="Y114" s="345"/>
      <c r="Z114" s="438"/>
    </row>
    <row r="115" spans="1:26" s="13" customFormat="1" ht="15" customHeight="1" thickBot="1" x14ac:dyDescent="0.3">
      <c r="A115" s="341"/>
      <c r="B115" s="398" t="s">
        <v>555</v>
      </c>
      <c r="C115" s="398"/>
      <c r="D115" s="398"/>
      <c r="E115" s="398"/>
      <c r="F115" s="398" t="s">
        <v>556</v>
      </c>
      <c r="G115" s="398"/>
      <c r="H115" s="398"/>
      <c r="I115" s="398"/>
      <c r="J115" s="398" t="s">
        <v>557</v>
      </c>
      <c r="K115" s="398"/>
      <c r="L115" s="398"/>
      <c r="M115" s="398"/>
      <c r="N115" s="398" t="s">
        <v>558</v>
      </c>
      <c r="O115" s="398"/>
      <c r="P115" s="398"/>
      <c r="Q115" s="398"/>
      <c r="R115" s="399"/>
      <c r="S115" s="400"/>
      <c r="T115" s="400"/>
      <c r="U115" s="400"/>
      <c r="V115" s="400"/>
      <c r="W115" s="401"/>
      <c r="X115" s="344"/>
      <c r="Y115" s="347"/>
      <c r="Z115" s="457"/>
    </row>
    <row r="116" spans="1:26" ht="15.6" thickBot="1" x14ac:dyDescent="0.3">
      <c r="A116" s="339" t="s">
        <v>68</v>
      </c>
      <c r="B116" s="339"/>
      <c r="C116" s="339"/>
      <c r="D116" s="339"/>
      <c r="E116" s="339"/>
      <c r="F116" s="339"/>
      <c r="G116" s="339"/>
      <c r="H116" s="339"/>
      <c r="I116" s="339"/>
      <c r="J116" s="339"/>
      <c r="K116" s="339"/>
      <c r="L116" s="339"/>
      <c r="M116" s="339"/>
      <c r="N116" s="339"/>
      <c r="O116" s="339"/>
      <c r="P116" s="339"/>
      <c r="Q116" s="339"/>
      <c r="R116" s="339"/>
      <c r="S116" s="339"/>
      <c r="T116" s="339"/>
      <c r="U116" s="339"/>
      <c r="V116" s="339"/>
      <c r="W116" s="339"/>
      <c r="X116" s="116" t="s">
        <v>51</v>
      </c>
      <c r="Y116" s="116" t="s">
        <v>52</v>
      </c>
      <c r="Z116" s="116" t="s">
        <v>498</v>
      </c>
    </row>
    <row r="117" spans="1:26" s="13" customFormat="1" ht="15" customHeight="1" x14ac:dyDescent="0.25">
      <c r="A117" s="340" t="s">
        <v>559</v>
      </c>
      <c r="B117" s="405" t="s">
        <v>560</v>
      </c>
      <c r="C117" s="405"/>
      <c r="D117" s="405"/>
      <c r="E117" s="405"/>
      <c r="F117" s="405"/>
      <c r="G117" s="405"/>
      <c r="H117" s="405"/>
      <c r="I117" s="405"/>
      <c r="J117" s="405"/>
      <c r="K117" s="405"/>
      <c r="L117" s="405"/>
      <c r="M117" s="405"/>
      <c r="N117" s="405"/>
      <c r="O117" s="405"/>
      <c r="P117" s="405"/>
      <c r="Q117" s="405"/>
      <c r="R117" s="405"/>
      <c r="S117" s="405"/>
      <c r="T117" s="405"/>
      <c r="U117" s="405"/>
      <c r="V117" s="405"/>
      <c r="W117" s="406"/>
      <c r="X117" s="342"/>
      <c r="Y117" s="345"/>
      <c r="Z117" s="433"/>
    </row>
    <row r="118" spans="1:26" s="13" customFormat="1" ht="15" customHeight="1" x14ac:dyDescent="0.25">
      <c r="A118" s="340"/>
      <c r="B118" s="405" t="s">
        <v>561</v>
      </c>
      <c r="C118" s="405"/>
      <c r="D118" s="405"/>
      <c r="E118" s="405"/>
      <c r="F118" s="405"/>
      <c r="G118" s="405"/>
      <c r="H118" s="405"/>
      <c r="I118" s="405" t="s">
        <v>562</v>
      </c>
      <c r="J118" s="405"/>
      <c r="K118" s="405"/>
      <c r="L118" s="405"/>
      <c r="M118" s="405"/>
      <c r="N118" s="405"/>
      <c r="O118" s="405" t="s">
        <v>563</v>
      </c>
      <c r="P118" s="405"/>
      <c r="Q118" s="405"/>
      <c r="R118" s="405"/>
      <c r="S118" s="405"/>
      <c r="T118" s="331"/>
      <c r="U118" s="331"/>
      <c r="V118" s="331"/>
      <c r="W118" s="331"/>
      <c r="X118" s="343"/>
      <c r="Y118" s="346"/>
      <c r="Z118" s="434"/>
    </row>
    <row r="119" spans="1:26" s="13" customFormat="1" ht="15" customHeight="1" thickBot="1" x14ac:dyDescent="0.3">
      <c r="A119" s="341"/>
      <c r="B119" s="553"/>
      <c r="C119" s="553"/>
      <c r="D119" s="553"/>
      <c r="E119" s="553"/>
      <c r="F119" s="553"/>
      <c r="G119" s="553"/>
      <c r="H119" s="553"/>
      <c r="I119" s="553"/>
      <c r="J119" s="553"/>
      <c r="K119" s="553"/>
      <c r="L119" s="553"/>
      <c r="M119" s="553"/>
      <c r="N119" s="553"/>
      <c r="O119" s="553"/>
      <c r="P119" s="553"/>
      <c r="Q119" s="553"/>
      <c r="R119" s="553"/>
      <c r="S119" s="553"/>
      <c r="T119" s="671"/>
      <c r="U119" s="671"/>
      <c r="V119" s="671"/>
      <c r="W119" s="672"/>
      <c r="X119" s="344"/>
      <c r="Y119" s="347"/>
      <c r="Z119" s="435"/>
    </row>
    <row r="120" spans="1:26" ht="15.6" thickBot="1" x14ac:dyDescent="0.3">
      <c r="A120" s="339" t="s">
        <v>59</v>
      </c>
      <c r="B120" s="339"/>
      <c r="C120" s="339"/>
      <c r="D120" s="339"/>
      <c r="E120" s="339"/>
      <c r="F120" s="339"/>
      <c r="G120" s="339"/>
      <c r="H120" s="339"/>
      <c r="I120" s="339"/>
      <c r="J120" s="339"/>
      <c r="K120" s="339"/>
      <c r="L120" s="339"/>
      <c r="M120" s="339"/>
      <c r="N120" s="339"/>
      <c r="O120" s="339"/>
      <c r="P120" s="339"/>
      <c r="Q120" s="339"/>
      <c r="R120" s="339"/>
      <c r="S120" s="339"/>
      <c r="T120" s="339"/>
      <c r="U120" s="339"/>
      <c r="V120" s="339"/>
      <c r="W120" s="339"/>
      <c r="X120" s="116" t="s">
        <v>51</v>
      </c>
      <c r="Y120" s="116" t="s">
        <v>52</v>
      </c>
      <c r="Z120" s="116" t="s">
        <v>498</v>
      </c>
    </row>
    <row r="121" spans="1:26" s="13" customFormat="1" ht="15" customHeight="1" thickBot="1" x14ac:dyDescent="0.3">
      <c r="A121" s="340" t="s">
        <v>564</v>
      </c>
      <c r="B121" s="646" t="s">
        <v>565</v>
      </c>
      <c r="C121" s="646"/>
      <c r="D121" s="646"/>
      <c r="E121" s="646"/>
      <c r="F121" s="646"/>
      <c r="G121" s="646"/>
      <c r="H121" s="646"/>
      <c r="I121" s="646"/>
      <c r="J121" s="646"/>
      <c r="K121" s="646"/>
      <c r="L121" s="646"/>
      <c r="M121" s="646"/>
      <c r="N121" s="646"/>
      <c r="O121" s="646"/>
      <c r="P121" s="646"/>
      <c r="Q121" s="646"/>
      <c r="R121" s="646"/>
      <c r="S121" s="646"/>
      <c r="T121" s="646"/>
      <c r="U121" s="646"/>
      <c r="V121" s="646"/>
      <c r="W121" s="647"/>
      <c r="X121" s="343"/>
      <c r="Y121" s="345"/>
      <c r="Z121" s="703"/>
    </row>
    <row r="122" spans="1:26" s="13" customFormat="1" ht="15" customHeight="1" x14ac:dyDescent="0.25">
      <c r="A122" s="340"/>
      <c r="B122" s="348" t="s">
        <v>566</v>
      </c>
      <c r="C122" s="348"/>
      <c r="D122" s="348"/>
      <c r="E122" s="348"/>
      <c r="G122" s="348" t="s">
        <v>567</v>
      </c>
      <c r="H122" s="348"/>
      <c r="I122" s="348"/>
      <c r="J122" s="348"/>
      <c r="K122" s="210"/>
      <c r="L122" s="210"/>
      <c r="M122" s="349"/>
      <c r="N122" s="350"/>
      <c r="O122" s="350"/>
      <c r="P122" s="350"/>
      <c r="Q122" s="350"/>
      <c r="R122" s="350"/>
      <c r="S122" s="350"/>
      <c r="T122" s="350"/>
      <c r="U122" s="350"/>
      <c r="V122" s="350"/>
      <c r="W122" s="351"/>
      <c r="X122" s="343"/>
      <c r="Y122" s="346"/>
      <c r="Z122" s="704"/>
    </row>
    <row r="123" spans="1:26" ht="15" customHeight="1" thickBot="1" x14ac:dyDescent="0.3">
      <c r="A123" s="341"/>
      <c r="B123" s="355" t="s">
        <v>568</v>
      </c>
      <c r="C123" s="355"/>
      <c r="D123" s="355"/>
      <c r="E123" s="355"/>
      <c r="F123" s="355"/>
      <c r="G123" s="356" t="s">
        <v>569</v>
      </c>
      <c r="H123" s="356"/>
      <c r="I123" s="356"/>
      <c r="J123" s="356"/>
      <c r="K123" s="296"/>
      <c r="L123" s="296"/>
      <c r="M123" s="352"/>
      <c r="N123" s="353"/>
      <c r="O123" s="353"/>
      <c r="P123" s="353"/>
      <c r="Q123" s="353"/>
      <c r="R123" s="353"/>
      <c r="S123" s="353"/>
      <c r="T123" s="353"/>
      <c r="U123" s="353"/>
      <c r="V123" s="353"/>
      <c r="W123" s="354"/>
      <c r="X123" s="344"/>
      <c r="Y123" s="347"/>
      <c r="Z123" s="705"/>
    </row>
    <row r="124" spans="1:26" s="328" customFormat="1" ht="14.25" customHeight="1" thickBot="1" x14ac:dyDescent="0.3">
      <c r="A124" s="338" t="s">
        <v>55</v>
      </c>
      <c r="B124" s="338"/>
      <c r="C124" s="338"/>
      <c r="D124" s="338"/>
      <c r="E124" s="338"/>
      <c r="F124" s="338"/>
      <c r="G124" s="338"/>
      <c r="H124" s="338"/>
      <c r="I124" s="338"/>
      <c r="J124" s="338"/>
      <c r="K124" s="338"/>
      <c r="L124" s="338"/>
      <c r="M124" s="338"/>
      <c r="N124" s="338"/>
      <c r="O124" s="338"/>
      <c r="P124" s="338"/>
      <c r="Q124" s="338"/>
      <c r="R124" s="338"/>
      <c r="S124" s="338"/>
      <c r="T124" s="338"/>
      <c r="U124" s="338"/>
      <c r="V124" s="338"/>
      <c r="W124" s="338"/>
      <c r="X124" s="327" t="s">
        <v>51</v>
      </c>
      <c r="Y124" s="327" t="s">
        <v>52</v>
      </c>
      <c r="Z124" s="327" t="s">
        <v>498</v>
      </c>
    </row>
    <row r="125" spans="1:26" s="328" customFormat="1" ht="14.25" customHeight="1" x14ac:dyDescent="0.25">
      <c r="A125" s="357" t="s">
        <v>570</v>
      </c>
      <c r="B125" s="359" t="s">
        <v>571</v>
      </c>
      <c r="C125" s="359"/>
      <c r="D125" s="359"/>
      <c r="E125" s="359"/>
      <c r="F125" s="359"/>
      <c r="G125" s="359"/>
      <c r="H125" s="359"/>
      <c r="I125" s="359"/>
      <c r="J125" s="359"/>
      <c r="K125" s="359"/>
      <c r="L125" s="359"/>
      <c r="M125" s="359"/>
      <c r="N125" s="359"/>
      <c r="O125" s="359"/>
      <c r="P125" s="359"/>
      <c r="Q125" s="359"/>
      <c r="R125" s="359"/>
      <c r="S125" s="359"/>
      <c r="T125" s="359"/>
      <c r="U125" s="359"/>
      <c r="V125" s="359"/>
      <c r="W125" s="360"/>
      <c r="X125" s="363">
        <v>0</v>
      </c>
      <c r="Y125" s="365"/>
      <c r="Z125" s="393"/>
    </row>
    <row r="126" spans="1:26" s="328" customFormat="1" ht="14.25" customHeight="1" thickBot="1" x14ac:dyDescent="0.3">
      <c r="A126" s="358"/>
      <c r="B126" s="361"/>
      <c r="C126" s="361"/>
      <c r="D126" s="361"/>
      <c r="E126" s="361"/>
      <c r="F126" s="361"/>
      <c r="G126" s="361"/>
      <c r="H126" s="361"/>
      <c r="I126" s="361"/>
      <c r="J126" s="361"/>
      <c r="K126" s="361"/>
      <c r="L126" s="361"/>
      <c r="M126" s="361"/>
      <c r="N126" s="361"/>
      <c r="O126" s="361"/>
      <c r="P126" s="361"/>
      <c r="Q126" s="361"/>
      <c r="R126" s="361"/>
      <c r="S126" s="361"/>
      <c r="T126" s="361"/>
      <c r="U126" s="361"/>
      <c r="V126" s="361"/>
      <c r="W126" s="362"/>
      <c r="X126" s="364"/>
      <c r="Y126" s="366"/>
      <c r="Z126" s="394"/>
    </row>
    <row r="127" spans="1:26" s="328" customFormat="1" ht="14.25" customHeight="1" thickBot="1" x14ac:dyDescent="0.3">
      <c r="A127" s="338" t="s">
        <v>66</v>
      </c>
      <c r="B127" s="338"/>
      <c r="C127" s="338"/>
      <c r="D127" s="338"/>
      <c r="E127" s="338"/>
      <c r="F127" s="338"/>
      <c r="G127" s="338"/>
      <c r="H127" s="338"/>
      <c r="I127" s="338"/>
      <c r="J127" s="338"/>
      <c r="K127" s="338"/>
      <c r="L127" s="338"/>
      <c r="M127" s="338"/>
      <c r="N127" s="338"/>
      <c r="O127" s="338"/>
      <c r="P127" s="338"/>
      <c r="Q127" s="338"/>
      <c r="R127" s="338"/>
      <c r="S127" s="338"/>
      <c r="T127" s="338"/>
      <c r="U127" s="338"/>
      <c r="V127" s="338"/>
      <c r="W127" s="338"/>
      <c r="X127" s="327" t="s">
        <v>51</v>
      </c>
      <c r="Y127" s="327" t="s">
        <v>52</v>
      </c>
      <c r="Z127" s="327" t="s">
        <v>498</v>
      </c>
    </row>
    <row r="128" spans="1:26" s="328" customFormat="1" ht="14.25" customHeight="1" x14ac:dyDescent="0.25">
      <c r="A128" s="357" t="s">
        <v>572</v>
      </c>
      <c r="B128" s="359" t="s">
        <v>571</v>
      </c>
      <c r="C128" s="359"/>
      <c r="D128" s="359"/>
      <c r="E128" s="359"/>
      <c r="F128" s="359"/>
      <c r="G128" s="359"/>
      <c r="H128" s="359"/>
      <c r="I128" s="359"/>
      <c r="J128" s="359"/>
      <c r="K128" s="359"/>
      <c r="L128" s="359"/>
      <c r="M128" s="359"/>
      <c r="N128" s="359"/>
      <c r="O128" s="359"/>
      <c r="P128" s="359"/>
      <c r="Q128" s="359"/>
      <c r="R128" s="359"/>
      <c r="S128" s="359"/>
      <c r="T128" s="359"/>
      <c r="U128" s="359"/>
      <c r="V128" s="359"/>
      <c r="W128" s="360"/>
      <c r="X128" s="363">
        <v>0</v>
      </c>
      <c r="Y128" s="365"/>
      <c r="Z128" s="393"/>
    </row>
    <row r="129" spans="1:26" s="328" customFormat="1" ht="14.25" customHeight="1" thickBot="1" x14ac:dyDescent="0.3">
      <c r="A129" s="358"/>
      <c r="B129" s="361"/>
      <c r="C129" s="361"/>
      <c r="D129" s="361"/>
      <c r="E129" s="361"/>
      <c r="F129" s="361"/>
      <c r="G129" s="361"/>
      <c r="H129" s="361"/>
      <c r="I129" s="361"/>
      <c r="J129" s="361"/>
      <c r="K129" s="361"/>
      <c r="L129" s="361"/>
      <c r="M129" s="361"/>
      <c r="N129" s="361"/>
      <c r="O129" s="361"/>
      <c r="P129" s="361"/>
      <c r="Q129" s="361"/>
      <c r="R129" s="361"/>
      <c r="S129" s="361"/>
      <c r="T129" s="361"/>
      <c r="U129" s="361"/>
      <c r="V129" s="361"/>
      <c r="W129" s="362"/>
      <c r="X129" s="364"/>
      <c r="Y129" s="366"/>
      <c r="Z129" s="394"/>
    </row>
    <row r="130" spans="1:26" ht="15" customHeight="1" thickBot="1" x14ac:dyDescent="0.3">
      <c r="A130" s="395" t="s">
        <v>573</v>
      </c>
      <c r="B130" s="395"/>
      <c r="C130" s="395"/>
      <c r="D130" s="395"/>
      <c r="E130" s="395"/>
      <c r="F130" s="395"/>
      <c r="G130" s="395"/>
      <c r="H130" s="395"/>
      <c r="I130" s="395"/>
      <c r="J130" s="395"/>
      <c r="K130" s="395"/>
      <c r="L130" s="395"/>
      <c r="M130" s="395"/>
      <c r="N130" s="395"/>
      <c r="O130" s="395"/>
      <c r="P130" s="395"/>
      <c r="Q130" s="395"/>
      <c r="R130" s="395"/>
      <c r="S130" s="395"/>
      <c r="T130" s="395"/>
      <c r="U130" s="395"/>
      <c r="V130" s="395"/>
      <c r="W130" s="395"/>
      <c r="X130" s="395"/>
      <c r="Y130" s="395"/>
      <c r="Z130" s="395"/>
    </row>
    <row r="131" spans="1:26" ht="15" customHeight="1" x14ac:dyDescent="0.25">
      <c r="A131" s="367" t="s">
        <v>574</v>
      </c>
      <c r="B131" s="389" t="s">
        <v>575</v>
      </c>
      <c r="C131" s="389"/>
      <c r="D131" s="389"/>
      <c r="E131" s="389"/>
      <c r="F131" s="389"/>
      <c r="G131" s="389"/>
      <c r="H131" s="389"/>
      <c r="I131" s="389"/>
      <c r="J131" s="389"/>
      <c r="K131" s="389"/>
      <c r="L131" s="389"/>
      <c r="M131" s="389"/>
      <c r="N131" s="389"/>
      <c r="O131" s="389"/>
      <c r="P131" s="389"/>
      <c r="Q131" s="389"/>
      <c r="R131" s="389"/>
      <c r="S131" s="389"/>
      <c r="T131" s="389"/>
      <c r="U131" s="389"/>
      <c r="V131" s="389"/>
      <c r="W131" s="390"/>
      <c r="X131" s="369"/>
      <c r="Y131" s="371"/>
      <c r="Z131" s="372"/>
    </row>
    <row r="132" spans="1:26" ht="15" customHeight="1" thickBot="1" x14ac:dyDescent="0.3">
      <c r="A132" s="368"/>
      <c r="B132" s="391" t="s">
        <v>576</v>
      </c>
      <c r="C132" s="391"/>
      <c r="D132" s="391"/>
      <c r="E132" s="391"/>
      <c r="F132" s="391"/>
      <c r="G132" s="391"/>
      <c r="H132" s="391"/>
      <c r="I132" s="391"/>
      <c r="J132" s="391"/>
      <c r="K132" s="391"/>
      <c r="L132" s="391"/>
      <c r="M132" s="391"/>
      <c r="N132" s="391"/>
      <c r="O132" s="391"/>
      <c r="P132" s="391"/>
      <c r="Q132" s="391"/>
      <c r="R132" s="391"/>
      <c r="S132" s="391"/>
      <c r="T132" s="391"/>
      <c r="U132" s="391"/>
      <c r="V132" s="391"/>
      <c r="W132" s="392"/>
      <c r="X132" s="370"/>
      <c r="Y132" s="371"/>
      <c r="Z132" s="372"/>
    </row>
    <row r="133" spans="1:26" ht="15" customHeight="1" x14ac:dyDescent="0.25">
      <c r="A133" s="373" t="s">
        <v>577</v>
      </c>
      <c r="B133" s="375" t="s">
        <v>578</v>
      </c>
      <c r="C133" s="375"/>
      <c r="D133" s="375"/>
      <c r="E133" s="375"/>
      <c r="F133" s="375"/>
      <c r="G133" s="375"/>
      <c r="H133" s="375"/>
      <c r="I133" s="375"/>
      <c r="J133" s="375"/>
      <c r="K133" s="375"/>
      <c r="L133" s="375"/>
      <c r="M133" s="375"/>
      <c r="N133" s="375"/>
      <c r="O133" s="375"/>
      <c r="P133" s="375"/>
      <c r="Q133" s="375"/>
      <c r="R133" s="375"/>
      <c r="S133" s="375"/>
      <c r="T133" s="375"/>
      <c r="U133" s="375"/>
      <c r="V133" s="375"/>
      <c r="W133" s="377" t="s">
        <v>579</v>
      </c>
      <c r="X133" s="369"/>
      <c r="Y133" s="14"/>
      <c r="Z133" s="14"/>
    </row>
    <row r="134" spans="1:26" ht="15" customHeight="1" x14ac:dyDescent="0.25">
      <c r="A134" s="340"/>
      <c r="B134" s="375"/>
      <c r="C134" s="375"/>
      <c r="D134" s="375"/>
      <c r="E134" s="375"/>
      <c r="F134" s="375"/>
      <c r="G134" s="375"/>
      <c r="H134" s="375"/>
      <c r="I134" s="375"/>
      <c r="J134" s="375"/>
      <c r="K134" s="375"/>
      <c r="L134" s="375"/>
      <c r="M134" s="375"/>
      <c r="N134" s="375"/>
      <c r="O134" s="375"/>
      <c r="P134" s="375"/>
      <c r="Q134" s="375"/>
      <c r="R134" s="375"/>
      <c r="S134" s="375"/>
      <c r="T134" s="375"/>
      <c r="U134" s="375"/>
      <c r="V134" s="375"/>
      <c r="W134" s="377"/>
      <c r="X134" s="379"/>
      <c r="Y134" s="14"/>
      <c r="Z134" s="14"/>
    </row>
    <row r="135" spans="1:26" ht="15" customHeight="1" thickBot="1" x14ac:dyDescent="0.3">
      <c r="A135" s="340"/>
      <c r="B135" s="376"/>
      <c r="C135" s="376"/>
      <c r="D135" s="376"/>
      <c r="E135" s="376"/>
      <c r="F135" s="376"/>
      <c r="G135" s="376"/>
      <c r="H135" s="376"/>
      <c r="I135" s="376"/>
      <c r="J135" s="376"/>
      <c r="K135" s="376"/>
      <c r="L135" s="376"/>
      <c r="M135" s="376"/>
      <c r="N135" s="376"/>
      <c r="O135" s="376"/>
      <c r="P135" s="376"/>
      <c r="Q135" s="376"/>
      <c r="R135" s="376"/>
      <c r="S135" s="376"/>
      <c r="T135" s="376"/>
      <c r="U135" s="376"/>
      <c r="V135" s="376"/>
      <c r="W135" s="378"/>
      <c r="X135" s="379"/>
      <c r="Y135" s="14"/>
      <c r="Z135" s="14"/>
    </row>
    <row r="136" spans="1:26" ht="15" customHeight="1" x14ac:dyDescent="0.25">
      <c r="A136" s="340"/>
      <c r="B136" s="380"/>
      <c r="C136" s="381"/>
      <c r="D136" s="381"/>
      <c r="E136" s="381"/>
      <c r="F136" s="381"/>
      <c r="G136" s="381"/>
      <c r="H136" s="381"/>
      <c r="I136" s="381"/>
      <c r="J136" s="381"/>
      <c r="K136" s="381"/>
      <c r="L136" s="381"/>
      <c r="M136" s="381"/>
      <c r="N136" s="381"/>
      <c r="O136" s="381"/>
      <c r="P136" s="381"/>
      <c r="Q136" s="381"/>
      <c r="R136" s="381"/>
      <c r="S136" s="381"/>
      <c r="T136" s="381"/>
      <c r="U136" s="381"/>
      <c r="V136" s="381"/>
      <c r="W136" s="381"/>
      <c r="X136" s="382"/>
      <c r="Y136" s="14"/>
      <c r="Z136" s="14"/>
    </row>
    <row r="137" spans="1:26" ht="15" customHeight="1" x14ac:dyDescent="0.25">
      <c r="A137" s="340"/>
      <c r="B137" s="383"/>
      <c r="C137" s="384"/>
      <c r="D137" s="384"/>
      <c r="E137" s="384"/>
      <c r="F137" s="384"/>
      <c r="G137" s="384"/>
      <c r="H137" s="384"/>
      <c r="I137" s="384"/>
      <c r="J137" s="384"/>
      <c r="K137" s="384"/>
      <c r="L137" s="384"/>
      <c r="M137" s="384"/>
      <c r="N137" s="384"/>
      <c r="O137" s="384"/>
      <c r="P137" s="384"/>
      <c r="Q137" s="384"/>
      <c r="R137" s="384"/>
      <c r="S137" s="384"/>
      <c r="T137" s="384"/>
      <c r="U137" s="384"/>
      <c r="V137" s="384"/>
      <c r="W137" s="384"/>
      <c r="X137" s="385"/>
      <c r="Y137" s="14"/>
      <c r="Z137" s="14"/>
    </row>
    <row r="138" spans="1:26" ht="15" customHeight="1" x14ac:dyDescent="0.25">
      <c r="A138" s="340"/>
      <c r="B138" s="383"/>
      <c r="C138" s="384"/>
      <c r="D138" s="384"/>
      <c r="E138" s="384"/>
      <c r="F138" s="384"/>
      <c r="G138" s="384"/>
      <c r="H138" s="384"/>
      <c r="I138" s="384"/>
      <c r="J138" s="384"/>
      <c r="K138" s="384"/>
      <c r="L138" s="384"/>
      <c r="M138" s="384"/>
      <c r="N138" s="384"/>
      <c r="O138" s="384"/>
      <c r="P138" s="384"/>
      <c r="Q138" s="384"/>
      <c r="R138" s="384"/>
      <c r="S138" s="384"/>
      <c r="T138" s="384"/>
      <c r="U138" s="384"/>
      <c r="V138" s="384"/>
      <c r="W138" s="384"/>
      <c r="X138" s="385"/>
      <c r="Y138" s="14"/>
      <c r="Z138" s="14"/>
    </row>
    <row r="139" spans="1:26" ht="15" customHeight="1" x14ac:dyDescent="0.25">
      <c r="A139" s="340"/>
      <c r="B139" s="383"/>
      <c r="C139" s="384"/>
      <c r="D139" s="384"/>
      <c r="E139" s="384"/>
      <c r="F139" s="384"/>
      <c r="G139" s="384"/>
      <c r="H139" s="384"/>
      <c r="I139" s="384"/>
      <c r="J139" s="384"/>
      <c r="K139" s="384"/>
      <c r="L139" s="384"/>
      <c r="M139" s="384"/>
      <c r="N139" s="384"/>
      <c r="O139" s="384"/>
      <c r="P139" s="384"/>
      <c r="Q139" s="384"/>
      <c r="R139" s="384"/>
      <c r="S139" s="384"/>
      <c r="T139" s="384"/>
      <c r="U139" s="384"/>
      <c r="V139" s="384"/>
      <c r="W139" s="384"/>
      <c r="X139" s="385"/>
      <c r="Y139" s="14"/>
      <c r="Z139" s="14"/>
    </row>
    <row r="140" spans="1:26" ht="15" customHeight="1" x14ac:dyDescent="0.25">
      <c r="A140" s="340"/>
      <c r="B140" s="383"/>
      <c r="C140" s="384"/>
      <c r="D140" s="384"/>
      <c r="E140" s="384"/>
      <c r="F140" s="384"/>
      <c r="G140" s="384"/>
      <c r="H140" s="384"/>
      <c r="I140" s="384"/>
      <c r="J140" s="384"/>
      <c r="K140" s="384"/>
      <c r="L140" s="384"/>
      <c r="M140" s="384"/>
      <c r="N140" s="384"/>
      <c r="O140" s="384"/>
      <c r="P140" s="384"/>
      <c r="Q140" s="384"/>
      <c r="R140" s="384"/>
      <c r="S140" s="384"/>
      <c r="T140" s="384"/>
      <c r="U140" s="384"/>
      <c r="V140" s="384"/>
      <c r="W140" s="384"/>
      <c r="X140" s="385"/>
      <c r="Y140" s="14"/>
      <c r="Z140" s="14"/>
    </row>
    <row r="141" spans="1:26" ht="15" customHeight="1" x14ac:dyDescent="0.25">
      <c r="A141" s="340"/>
      <c r="B141" s="383"/>
      <c r="C141" s="384"/>
      <c r="D141" s="384"/>
      <c r="E141" s="384"/>
      <c r="F141" s="384"/>
      <c r="G141" s="384"/>
      <c r="H141" s="384"/>
      <c r="I141" s="384"/>
      <c r="J141" s="384"/>
      <c r="K141" s="384"/>
      <c r="L141" s="384"/>
      <c r="M141" s="384"/>
      <c r="N141" s="384"/>
      <c r="O141" s="384"/>
      <c r="P141" s="384"/>
      <c r="Q141" s="384"/>
      <c r="R141" s="384"/>
      <c r="S141" s="384"/>
      <c r="T141" s="384"/>
      <c r="U141" s="384"/>
      <c r="V141" s="384"/>
      <c r="W141" s="384"/>
      <c r="X141" s="385"/>
      <c r="Y141" s="14"/>
      <c r="Z141" s="14"/>
    </row>
    <row r="142" spans="1:26" ht="15" customHeight="1" thickBot="1" x14ac:dyDescent="0.3">
      <c r="A142" s="374"/>
      <c r="B142" s="386"/>
      <c r="C142" s="387"/>
      <c r="D142" s="387"/>
      <c r="E142" s="387"/>
      <c r="F142" s="387"/>
      <c r="G142" s="387"/>
      <c r="H142" s="387"/>
      <c r="I142" s="387"/>
      <c r="J142" s="387"/>
      <c r="K142" s="387"/>
      <c r="L142" s="387"/>
      <c r="M142" s="387"/>
      <c r="N142" s="387"/>
      <c r="O142" s="387"/>
      <c r="P142" s="387"/>
      <c r="Q142" s="387"/>
      <c r="R142" s="387"/>
      <c r="S142" s="387"/>
      <c r="T142" s="387"/>
      <c r="U142" s="387"/>
      <c r="V142" s="387"/>
      <c r="W142" s="387"/>
      <c r="X142" s="388"/>
      <c r="Y142" s="14"/>
      <c r="Z142" s="14"/>
    </row>
    <row r="143" spans="1:26" ht="15" customHeight="1" x14ac:dyDescent="0.25">
      <c r="A143" s="30"/>
      <c r="B143" s="30"/>
      <c r="C143" s="30"/>
      <c r="D143" s="30"/>
      <c r="E143" s="30"/>
      <c r="F143" s="30"/>
      <c r="G143" s="30"/>
      <c r="H143" s="30"/>
      <c r="I143" s="30"/>
      <c r="J143" s="30"/>
      <c r="K143" s="30"/>
      <c r="L143" s="30"/>
      <c r="M143" s="30"/>
      <c r="N143" s="30"/>
      <c r="O143" s="30"/>
      <c r="P143" s="30"/>
      <c r="Q143" s="30"/>
      <c r="R143" s="30"/>
      <c r="S143" s="30"/>
      <c r="T143" s="30"/>
      <c r="U143" s="30"/>
      <c r="V143" s="30"/>
      <c r="W143" s="30" t="s">
        <v>580</v>
      </c>
      <c r="X143" s="30">
        <f>SUM(X57,X63,X66,X71,X76,X81,X87,X93,X97,X102,X109,X114,X117,X121)</f>
        <v>0</v>
      </c>
      <c r="Y143" s="30">
        <f>SUM(Y57:Y74,Y76,Y81:Y95,Y97:Y108,Y114:Y115,Y117,Y121)</f>
        <v>0</v>
      </c>
      <c r="Z143" s="30">
        <f>SUM(Z57:Z74,Z76,Z81:Z95,Z97:Z108,Z114:Z115,Z117,Z121)</f>
        <v>0</v>
      </c>
    </row>
    <row r="144" spans="1:26" ht="15" customHeight="1" x14ac:dyDescent="0.25"/>
    <row r="145" spans="28:28" ht="15" customHeight="1" x14ac:dyDescent="0.25"/>
    <row r="146" spans="28:28" ht="15" customHeight="1" x14ac:dyDescent="0.25"/>
    <row r="147" spans="28:28" ht="15" customHeight="1" x14ac:dyDescent="0.25"/>
    <row r="148" spans="28:28" ht="15" customHeight="1" x14ac:dyDescent="0.25"/>
    <row r="149" spans="28:28" ht="15" customHeight="1" x14ac:dyDescent="0.25"/>
    <row r="150" spans="28:28" ht="15" customHeight="1" x14ac:dyDescent="0.25"/>
    <row r="152" spans="28:28" ht="15.75" customHeight="1" x14ac:dyDescent="0.25"/>
    <row r="153" spans="28:28" ht="15.75" customHeight="1" x14ac:dyDescent="0.25"/>
    <row r="154" spans="28:28" ht="15.75" customHeight="1" x14ac:dyDescent="0.25"/>
    <row r="155" spans="28:28" ht="15.75" customHeight="1" x14ac:dyDescent="0.25"/>
    <row r="156" spans="28:28" ht="15.75" customHeight="1" x14ac:dyDescent="0.25"/>
    <row r="157" spans="28:28" ht="15.75" customHeight="1" x14ac:dyDescent="0.25"/>
    <row r="158" spans="28:28" ht="15.75" customHeight="1" x14ac:dyDescent="0.25"/>
    <row r="159" spans="28:28" ht="15.75" customHeight="1" x14ac:dyDescent="0.25">
      <c r="AB159" s="15"/>
    </row>
    <row r="160" spans="28:28" ht="15.75" customHeight="1" x14ac:dyDescent="0.25"/>
    <row r="161" ht="15.75" customHeight="1" x14ac:dyDescent="0.25"/>
    <row r="162" ht="15.75" customHeight="1" x14ac:dyDescent="0.25"/>
    <row r="163" ht="15.75" customHeight="1" x14ac:dyDescent="0.25"/>
  </sheetData>
  <sheetProtection algorithmName="SHA-512" hashValue="k8yJkqqZ+n4j9diIaJ7AqJvLhVtitEm89jRPsZNGNe8MgqZSVq3pED9O+lEpc8jSUfvESWPwSe1OBr/B1brW2g==" saltValue="Ha3rTQeBOr0Ybaek6fhjow==" spinCount="100000" sheet="1" selectLockedCells="1"/>
  <mergeCells count="308">
    <mergeCell ref="Z117:Z119"/>
    <mergeCell ref="A125:A126"/>
    <mergeCell ref="X125:X126"/>
    <mergeCell ref="Y125:Y126"/>
    <mergeCell ref="Z125:Z126"/>
    <mergeCell ref="A124:W124"/>
    <mergeCell ref="B125:W126"/>
    <mergeCell ref="Y109:Y112"/>
    <mergeCell ref="Z93:Z95"/>
    <mergeCell ref="Z109:Z112"/>
    <mergeCell ref="B111:U111"/>
    <mergeCell ref="B112:U112"/>
    <mergeCell ref="Z97:Z101"/>
    <mergeCell ref="Z121:Z123"/>
    <mergeCell ref="K105:Q105"/>
    <mergeCell ref="K106:Q106"/>
    <mergeCell ref="K107:Q107"/>
    <mergeCell ref="K108:Q108"/>
    <mergeCell ref="S105:U105"/>
    <mergeCell ref="S106:U106"/>
    <mergeCell ref="S107:U107"/>
    <mergeCell ref="S108:U108"/>
    <mergeCell ref="B117:W117"/>
    <mergeCell ref="B118:H119"/>
    <mergeCell ref="J85:W85"/>
    <mergeCell ref="D95:E95"/>
    <mergeCell ref="P95:W95"/>
    <mergeCell ref="Y93:Y95"/>
    <mergeCell ref="B90:W92"/>
    <mergeCell ref="Y87:Y92"/>
    <mergeCell ref="Z87:Z92"/>
    <mergeCell ref="X114:X115"/>
    <mergeCell ref="Y114:Y115"/>
    <mergeCell ref="B115:E115"/>
    <mergeCell ref="Y97:Y101"/>
    <mergeCell ref="Y102:Y108"/>
    <mergeCell ref="B97:W97"/>
    <mergeCell ref="B93:W94"/>
    <mergeCell ref="X87:X92"/>
    <mergeCell ref="X81:X86"/>
    <mergeCell ref="J84:W84"/>
    <mergeCell ref="J86:W86"/>
    <mergeCell ref="Y81:Y86"/>
    <mergeCell ref="Z81:Z86"/>
    <mergeCell ref="A114:A115"/>
    <mergeCell ref="B114:W114"/>
    <mergeCell ref="X12:Z12"/>
    <mergeCell ref="X93:X95"/>
    <mergeCell ref="I53:J53"/>
    <mergeCell ref="K99:W99"/>
    <mergeCell ref="K100:W100"/>
    <mergeCell ref="K101:W101"/>
    <mergeCell ref="B81:W83"/>
    <mergeCell ref="B71:W72"/>
    <mergeCell ref="B73:C73"/>
    <mergeCell ref="B74:C74"/>
    <mergeCell ref="D73:W74"/>
    <mergeCell ref="B76:W77"/>
    <mergeCell ref="B78:D78"/>
    <mergeCell ref="E78:G78"/>
    <mergeCell ref="H79:W79"/>
    <mergeCell ref="A96:W96"/>
    <mergeCell ref="T69:W69"/>
    <mergeCell ref="T70:W70"/>
    <mergeCell ref="B95:C95"/>
    <mergeCell ref="Z114:Z115"/>
    <mergeCell ref="A93:A95"/>
    <mergeCell ref="Z102:Z108"/>
    <mergeCell ref="A87:A92"/>
    <mergeCell ref="B87:W87"/>
    <mergeCell ref="B88:G88"/>
    <mergeCell ref="N88:S88"/>
    <mergeCell ref="H88:M88"/>
    <mergeCell ref="H89:M89"/>
    <mergeCell ref="N89:S89"/>
    <mergeCell ref="A1:Z2"/>
    <mergeCell ref="A10:J10"/>
    <mergeCell ref="A21:J21"/>
    <mergeCell ref="A39:F39"/>
    <mergeCell ref="A40:F40"/>
    <mergeCell ref="A41:F41"/>
    <mergeCell ref="A42:G42"/>
    <mergeCell ref="A15:J15"/>
    <mergeCell ref="A16:J16"/>
    <mergeCell ref="A17:J17"/>
    <mergeCell ref="A18:J18"/>
    <mergeCell ref="A19:J19"/>
    <mergeCell ref="X16:Z16"/>
    <mergeCell ref="Y3:Z3"/>
    <mergeCell ref="N10:S10"/>
    <mergeCell ref="Y9:Z9"/>
    <mergeCell ref="A6:J6"/>
    <mergeCell ref="A25:K25"/>
    <mergeCell ref="Y6:Z6"/>
    <mergeCell ref="AA46:AC47"/>
    <mergeCell ref="A47:F47"/>
    <mergeCell ref="G47:J47"/>
    <mergeCell ref="U47:W47"/>
    <mergeCell ref="M46:T46"/>
    <mergeCell ref="M47:T47"/>
    <mergeCell ref="A22:K22"/>
    <mergeCell ref="A23:K23"/>
    <mergeCell ref="A26:F26"/>
    <mergeCell ref="A27:F27"/>
    <mergeCell ref="A29:F29"/>
    <mergeCell ref="A38:I38"/>
    <mergeCell ref="J38:K38"/>
    <mergeCell ref="A31:F31"/>
    <mergeCell ref="A30:F30"/>
    <mergeCell ref="M17:Z17"/>
    <mergeCell ref="M14:M16"/>
    <mergeCell ref="A57:A62"/>
    <mergeCell ref="B59:J59"/>
    <mergeCell ref="U59:W59"/>
    <mergeCell ref="S53:W53"/>
    <mergeCell ref="S54:W54"/>
    <mergeCell ref="H42:I42"/>
    <mergeCell ref="A43:K43"/>
    <mergeCell ref="B63:W64"/>
    <mergeCell ref="A44:F44"/>
    <mergeCell ref="G44:J44"/>
    <mergeCell ref="B58:K58"/>
    <mergeCell ref="S52:W52"/>
    <mergeCell ref="A56:W56"/>
    <mergeCell ref="K44:K47"/>
    <mergeCell ref="A45:F45"/>
    <mergeCell ref="G45:J45"/>
    <mergeCell ref="U45:W45"/>
    <mergeCell ref="A46:F46"/>
    <mergeCell ref="G46:J46"/>
    <mergeCell ref="U46:W46"/>
    <mergeCell ref="A48:K48"/>
    <mergeCell ref="U48:W48"/>
    <mergeCell ref="A49:F49"/>
    <mergeCell ref="G49:J49"/>
    <mergeCell ref="A81:A86"/>
    <mergeCell ref="B85:E85"/>
    <mergeCell ref="B86:E86"/>
    <mergeCell ref="B65:D65"/>
    <mergeCell ref="E65:G65"/>
    <mergeCell ref="X57:X62"/>
    <mergeCell ref="L59:R59"/>
    <mergeCell ref="H65:J65"/>
    <mergeCell ref="K65:M65"/>
    <mergeCell ref="N65:W65"/>
    <mergeCell ref="B84:E84"/>
    <mergeCell ref="F84:I84"/>
    <mergeCell ref="A80:W80"/>
    <mergeCell ref="A63:A65"/>
    <mergeCell ref="X63:X65"/>
    <mergeCell ref="A71:A74"/>
    <mergeCell ref="A66:A70"/>
    <mergeCell ref="A76:A79"/>
    <mergeCell ref="A75:W75"/>
    <mergeCell ref="B60:W62"/>
    <mergeCell ref="B69:I69"/>
    <mergeCell ref="B70:I70"/>
    <mergeCell ref="J70:P70"/>
    <mergeCell ref="B66:W68"/>
    <mergeCell ref="A52:H53"/>
    <mergeCell ref="E54:H54"/>
    <mergeCell ref="I54:J54"/>
    <mergeCell ref="M44:T44"/>
    <mergeCell ref="M45:T45"/>
    <mergeCell ref="M40:W40"/>
    <mergeCell ref="A36:Z36"/>
    <mergeCell ref="G26:H31"/>
    <mergeCell ref="M35:N35"/>
    <mergeCell ref="P35:W35"/>
    <mergeCell ref="A28:F28"/>
    <mergeCell ref="P41:W41"/>
    <mergeCell ref="P42:W42"/>
    <mergeCell ref="M43:T43"/>
    <mergeCell ref="K49:K51"/>
    <mergeCell ref="B50:F50"/>
    <mergeCell ref="G50:J50"/>
    <mergeCell ref="B51:F51"/>
    <mergeCell ref="G51:J51"/>
    <mergeCell ref="S51:W51"/>
    <mergeCell ref="S50:Y50"/>
    <mergeCell ref="M48:T48"/>
    <mergeCell ref="A3:I3"/>
    <mergeCell ref="J3:Q3"/>
    <mergeCell ref="A4:I4"/>
    <mergeCell ref="J4:Q4"/>
    <mergeCell ref="R4:S4"/>
    <mergeCell ref="B57:W57"/>
    <mergeCell ref="W4:X4"/>
    <mergeCell ref="U4:V4"/>
    <mergeCell ref="N9:X9"/>
    <mergeCell ref="R7:Z7"/>
    <mergeCell ref="U11:V11"/>
    <mergeCell ref="W11:X11"/>
    <mergeCell ref="Y11:Z11"/>
    <mergeCell ref="U6:V6"/>
    <mergeCell ref="W5:X5"/>
    <mergeCell ref="W6:X6"/>
    <mergeCell ref="R5:S5"/>
    <mergeCell ref="U5:V5"/>
    <mergeCell ref="A5:K5"/>
    <mergeCell ref="R8:X8"/>
    <mergeCell ref="A37:I37"/>
    <mergeCell ref="J37:K37"/>
    <mergeCell ref="A14:J14"/>
    <mergeCell ref="L5:L35"/>
    <mergeCell ref="N14:W14"/>
    <mergeCell ref="N15:W15"/>
    <mergeCell ref="N16:W16"/>
    <mergeCell ref="M5:Q5"/>
    <mergeCell ref="Y8:Z8"/>
    <mergeCell ref="M10:M13"/>
    <mergeCell ref="U10:V10"/>
    <mergeCell ref="A20:J20"/>
    <mergeCell ref="Y5:Z5"/>
    <mergeCell ref="N6:Q8"/>
    <mergeCell ref="A13:J13"/>
    <mergeCell ref="M6:M9"/>
    <mergeCell ref="N11:S11"/>
    <mergeCell ref="N12:W12"/>
    <mergeCell ref="N13:Z13"/>
    <mergeCell ref="R6:S6"/>
    <mergeCell ref="A7:J7"/>
    <mergeCell ref="A8:J8"/>
    <mergeCell ref="A9:J9"/>
    <mergeCell ref="A11:J11"/>
    <mergeCell ref="A12:J12"/>
    <mergeCell ref="Y4:Z4"/>
    <mergeCell ref="M28:Z34"/>
    <mergeCell ref="X15:Z15"/>
    <mergeCell ref="X76:X79"/>
    <mergeCell ref="Y76:Y79"/>
    <mergeCell ref="Z76:Z79"/>
    <mergeCell ref="X71:X74"/>
    <mergeCell ref="Z71:Z74"/>
    <mergeCell ref="Y66:Y70"/>
    <mergeCell ref="Z66:Z70"/>
    <mergeCell ref="Y71:Y74"/>
    <mergeCell ref="Y57:Y62"/>
    <mergeCell ref="Y63:Y65"/>
    <mergeCell ref="M18:Z18"/>
    <mergeCell ref="M19:Z19"/>
    <mergeCell ref="M20:Z26"/>
    <mergeCell ref="M27:Z27"/>
    <mergeCell ref="X66:X70"/>
    <mergeCell ref="X14:Z14"/>
    <mergeCell ref="U44:W44"/>
    <mergeCell ref="U43:W43"/>
    <mergeCell ref="Z57:Z62"/>
    <mergeCell ref="Z63:Z65"/>
    <mergeCell ref="J69:P69"/>
    <mergeCell ref="A97:A101"/>
    <mergeCell ref="B105:G105"/>
    <mergeCell ref="B107:F107"/>
    <mergeCell ref="F115:I115"/>
    <mergeCell ref="J115:M115"/>
    <mergeCell ref="N115:Q115"/>
    <mergeCell ref="R115:W115"/>
    <mergeCell ref="B106:F106"/>
    <mergeCell ref="X97:X101"/>
    <mergeCell ref="A102:A108"/>
    <mergeCell ref="B102:W104"/>
    <mergeCell ref="X102:X108"/>
    <mergeCell ref="B98:G98"/>
    <mergeCell ref="K98:S98"/>
    <mergeCell ref="B99:F99"/>
    <mergeCell ref="B100:F100"/>
    <mergeCell ref="A109:A112"/>
    <mergeCell ref="B109:V110"/>
    <mergeCell ref="X109:X112"/>
    <mergeCell ref="V105:W105"/>
    <mergeCell ref="V106:W106"/>
    <mergeCell ref="V107:W107"/>
    <mergeCell ref="V108:W108"/>
    <mergeCell ref="A113:W113"/>
    <mergeCell ref="A128:A129"/>
    <mergeCell ref="B128:W129"/>
    <mergeCell ref="X128:X129"/>
    <mergeCell ref="Y128:Y129"/>
    <mergeCell ref="A131:A132"/>
    <mergeCell ref="X131:X132"/>
    <mergeCell ref="Y131:Z132"/>
    <mergeCell ref="A133:A142"/>
    <mergeCell ref="B133:V135"/>
    <mergeCell ref="W133:W135"/>
    <mergeCell ref="X133:X135"/>
    <mergeCell ref="B136:X142"/>
    <mergeCell ref="B131:W131"/>
    <mergeCell ref="B132:W132"/>
    <mergeCell ref="Z128:Z129"/>
    <mergeCell ref="A130:Z130"/>
    <mergeCell ref="A127:W127"/>
    <mergeCell ref="A116:W116"/>
    <mergeCell ref="A117:A119"/>
    <mergeCell ref="X117:X119"/>
    <mergeCell ref="Y117:Y119"/>
    <mergeCell ref="A120:W120"/>
    <mergeCell ref="A121:A123"/>
    <mergeCell ref="B122:E122"/>
    <mergeCell ref="G122:J122"/>
    <mergeCell ref="M122:W123"/>
    <mergeCell ref="B123:F123"/>
    <mergeCell ref="G123:J123"/>
    <mergeCell ref="Y121:Y123"/>
    <mergeCell ref="X121:X123"/>
    <mergeCell ref="B121:W121"/>
    <mergeCell ref="T119:W119"/>
    <mergeCell ref="O118:S119"/>
    <mergeCell ref="I118:N119"/>
  </mergeCells>
  <phoneticPr fontId="64" type="noConversion"/>
  <conditionalFormatting sqref="Y9:Y11">
    <cfRule type="cellIs" dxfId="0" priority="1" operator="lessThan">
      <formula>0</formula>
    </cfRule>
  </conditionalFormatting>
  <dataValidations count="19">
    <dataValidation type="list" allowBlank="1" showInputMessage="1" showErrorMessage="1" sqref="X133:X135 Y8:Z8 U47:W48 I53 U43:W43" xr:uid="{8B7A07F8-3395-4F25-A996-0CDEDBC9531E}">
      <formula1>"yes,no"</formula1>
    </dataValidation>
    <dataValidation type="list" allowBlank="1" showInputMessage="1" showErrorMessage="1" sqref="U10:V10" xr:uid="{597BBE51-BDBD-4781-9E85-00F8478826CA}">
      <formula1>"no,PE,ROW"</formula1>
    </dataValidation>
    <dataValidation type="list" allowBlank="1" showInputMessage="1" showErrorMessage="1" sqref="G39:G41" xr:uid="{3CD54972-87D3-456A-A71F-5D968A85A636}">
      <formula1>"yes, no"</formula1>
    </dataValidation>
    <dataValidation type="list" allowBlank="1" showInputMessage="1" showErrorMessage="1" sqref="G44:J44" xr:uid="{B3B14203-9B57-4F13-B094-FD8DCD851F98}">
      <formula1>"None,Red Flag Investigation,Archaelogical Records,Historic Properties,Noise Analysis,Multiple (list in supporting docs)"</formula1>
    </dataValidation>
    <dataValidation type="whole" allowBlank="1" showInputMessage="1" showErrorMessage="1" sqref="I54:J54" xr:uid="{5C00D181-216A-4E25-A8BD-9953F8DE188E}">
      <formula1>0</formula1>
      <formula2>100</formula2>
    </dataValidation>
    <dataValidation type="list" allowBlank="1" showInputMessage="1" showErrorMessage="1" sqref="G51:G53" xr:uid="{24BC7DCA-70FC-4441-B249-A05ABD6252BA}">
      <formula1>"Residential,Commercial,Industrial,Mix,Unknown"</formula1>
    </dataValidation>
    <dataValidation type="list" allowBlank="1" showInputMessage="1" showErrorMessage="1" sqref="S51:T51" xr:uid="{669E5356-18E4-407A-8137-0DC7AE8DCEB6}">
      <formula1>"In ROW,In Easement,Unknown"</formula1>
    </dataValidation>
    <dataValidation type="whole" allowBlank="1" showInputMessage="1" showErrorMessage="1" sqref="G50" xr:uid="{BAA73B77-AB72-4FA4-BA41-B351464FE45E}">
      <formula1>1</formula1>
      <formula2>99</formula2>
    </dataValidation>
    <dataValidation type="list" allowBlank="1" showInputMessage="1" showErrorMessage="1" sqref="G49 S52:T54" xr:uid="{4CCC04D7-472B-4016-842A-392361AE3800}">
      <formula1>"Yes,No,Unknown"</formula1>
    </dataValidation>
    <dataValidation type="list" allowBlank="1" showInputMessage="1" showErrorMessage="1" sqref="G46" xr:uid="{DC2D588D-A45D-45AC-BB8E-6B3641B9078C}">
      <formula1>"Not Started,Underway,Submitted for Review,Approved,Finding of No Significant Impact"</formula1>
    </dataValidation>
    <dataValidation type="whole" allowBlank="1" showInputMessage="1" showErrorMessage="1" sqref="J38:K38" xr:uid="{9C26533C-C79B-406D-9052-FE07A611D7B9}">
      <formula1>1</formula1>
      <formula2>5</formula2>
    </dataValidation>
    <dataValidation type="list" allowBlank="1" showInputMessage="1" showErrorMessage="1" sqref="G45:J45" xr:uid="{0F202124-1398-4BD7-8973-AFA091DB44E1}">
      <formula1>"Programmatic Agreement,Categorical Exclusion,Environmental Assessment,Environmental Impact Statement,Other,Unknown"</formula1>
    </dataValidation>
    <dataValidation type="list" allowBlank="1" showInputMessage="1" showErrorMessage="1" sqref="G47:J47" xr:uid="{D8860AC0-EC18-4C78-986F-EF3C62267957}">
      <formula1>"404 USACE,401 Water Quality,Construction in a Floodway,Rule 5,Flood Protection,FAA,None Required,Multiple (list in supporting docs),Unknown"</formula1>
    </dataValidation>
    <dataValidation type="list" allowBlank="1" showInputMessage="1" showErrorMessage="1" sqref="S50:T50" xr:uid="{E43F72EF-6409-4CB4-8449-8B8236CB37A0}">
      <formula1>"Yes (list known utilities in supporting docs),No,Unknown"</formula1>
    </dataValidation>
    <dataValidation type="list" allowBlank="1" showInputMessage="1" showErrorMessage="1" sqref="R4:T4" xr:uid="{92985C86-0C10-4664-B1B4-97B82BF78A68}">
      <formula1>"Lake,Porter,LaPorte,Various"</formula1>
    </dataValidation>
    <dataValidation type="textLength" operator="lessThan" allowBlank="1" showInputMessage="1" showErrorMessage="1" errorTitle="Character Length Surpassed" error="Character Length is 1000" sqref="M20:Z26 M28:Z34" xr:uid="{D83AA848-E516-4837-B0C6-28593816033B}">
      <formula1>1000</formula1>
    </dataValidation>
    <dataValidation type="list" allowBlank="1" showInputMessage="1" showErrorMessage="1" sqref="U44:W46" xr:uid="{3789A6C5-80A6-4018-BB27-64547D3A4E0B}">
      <formula1>"2026,2027,2028,2029,2030,not applicable"</formula1>
    </dataValidation>
    <dataValidation type="list" allowBlank="1" showInputMessage="1" showErrorMessage="1" sqref="R106:R108" xr:uid="{C5C3D3B0-ABD9-4E14-A975-BCE16BFEF727}">
      <formula1>"PE,RW,CN, Other"</formula1>
    </dataValidation>
    <dataValidation type="list" allowBlank="1" showInputMessage="1" showErrorMessage="1" errorTitle="Please choose project type" error="Please choose a project type from this list only." promptTitle="Choose a project type" prompt="Please choose a project type for this application from this list." sqref="A23:K23" xr:uid="{B6BCE049-7C0F-4627-9A62-8A401D722213}">
      <formula1>$A$7</formula1>
    </dataValidation>
  </dataValidations>
  <hyperlinks>
    <hyperlink ref="G26:H31" r:id="rId1" display="Click Here" xr:uid="{B3463A19-2D60-42E3-B66F-6BA9FEA89A1D}"/>
  </hyperlinks>
  <pageMargins left="0.5" right="0.25" top="0.5" bottom="0.25" header="0.25" footer="0"/>
  <pageSetup paperSize="5" orientation="landscape" r:id="rId2"/>
  <headerFooter>
    <oddHeader xml:space="preserve">&amp;L&amp;"Arial Bold,Bold"&amp;K178BE5Northwestern Indiana Regional Planning Commission&amp;K000000
&amp;RApplication for funding in the 2020 - 2024 Transportation Improvement Program </oddHeader>
    <oddFooter>&amp;L&amp;"Helvetica Oblique,Italic"&amp;10&amp;K000000&amp;P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F4CB4-55CC-4FDF-B842-91DD1238CD28}">
  <sheetPr>
    <tabColor theme="7"/>
  </sheetPr>
  <dimension ref="A1:S91"/>
  <sheetViews>
    <sheetView showGridLines="0" showRowColHeaders="0" topLeftCell="A55" zoomScaleNormal="100" workbookViewId="0">
      <selection activeCell="D27" sqref="D27"/>
    </sheetView>
  </sheetViews>
  <sheetFormatPr defaultColWidth="8.90625" defaultRowHeight="13.8" x14ac:dyDescent="0.3"/>
  <cols>
    <col min="1" max="1" width="6.81640625" style="31" customWidth="1"/>
    <col min="2" max="2" width="7.1796875" style="31" customWidth="1"/>
    <col min="3" max="3" width="22" style="80" customWidth="1"/>
    <col min="4" max="4" width="23.90625" style="31" customWidth="1"/>
    <col min="5" max="5" width="7.453125" style="31" customWidth="1"/>
    <col min="6" max="6" width="30.36328125" style="31" customWidth="1"/>
    <col min="7" max="7" width="7.453125" style="31" customWidth="1"/>
    <col min="8" max="8" width="21.54296875" style="31" customWidth="1"/>
    <col min="9" max="20" width="10.6328125" style="31" customWidth="1"/>
    <col min="21" max="16384" width="8.90625" style="31"/>
  </cols>
  <sheetData>
    <row r="1" spans="1:6" ht="20.25" customHeight="1" thickBot="1" x14ac:dyDescent="0.35">
      <c r="A1" s="1172" t="s">
        <v>581</v>
      </c>
      <c r="B1" s="1172"/>
      <c r="C1" s="1172"/>
      <c r="D1" s="1172"/>
    </row>
    <row r="2" spans="1:6" ht="20.25" customHeight="1" thickBot="1" x14ac:dyDescent="0.35">
      <c r="A2" s="32"/>
      <c r="B2" s="32"/>
      <c r="C2" s="33"/>
      <c r="D2" s="1176" t="s">
        <v>582</v>
      </c>
      <c r="E2" s="1177"/>
    </row>
    <row r="3" spans="1:6" ht="14.4" thickBot="1" x14ac:dyDescent="0.35">
      <c r="A3" s="34"/>
      <c r="B3" s="35" t="s">
        <v>583</v>
      </c>
      <c r="C3" s="136"/>
    </row>
    <row r="4" spans="1:6" s="37" customFormat="1" ht="19.5" customHeight="1" thickBot="1" x14ac:dyDescent="0.4">
      <c r="A4" s="1173" t="s">
        <v>584</v>
      </c>
      <c r="B4" s="1173"/>
      <c r="C4" s="1173"/>
      <c r="D4" s="137"/>
      <c r="E4" s="36"/>
      <c r="F4" s="36"/>
    </row>
    <row r="5" spans="1:6" ht="23.25" customHeight="1" thickBot="1" x14ac:dyDescent="0.35">
      <c r="A5" s="138" t="s">
        <v>585</v>
      </c>
      <c r="B5" s="139" t="s">
        <v>586</v>
      </c>
      <c r="C5" s="139" t="s">
        <v>587</v>
      </c>
      <c r="D5" s="140" t="s">
        <v>588</v>
      </c>
    </row>
    <row r="6" spans="1:6" ht="12" customHeight="1" thickBot="1" x14ac:dyDescent="0.35">
      <c r="A6" s="141" t="s">
        <v>589</v>
      </c>
      <c r="B6" s="142" t="s">
        <v>590</v>
      </c>
      <c r="C6" s="143" t="s">
        <v>591</v>
      </c>
      <c r="D6" s="144"/>
    </row>
    <row r="7" spans="1:6" x14ac:dyDescent="0.3">
      <c r="A7" s="38" t="s">
        <v>592</v>
      </c>
      <c r="B7" s="39" t="s">
        <v>593</v>
      </c>
      <c r="C7" s="145" t="s">
        <v>594</v>
      </c>
      <c r="D7" s="146" t="s">
        <v>52</v>
      </c>
    </row>
    <row r="8" spans="1:6" ht="14.4" thickBot="1" x14ac:dyDescent="0.35">
      <c r="A8" s="38" t="s">
        <v>595</v>
      </c>
      <c r="B8" s="39" t="s">
        <v>593</v>
      </c>
      <c r="C8" s="145" t="s">
        <v>596</v>
      </c>
      <c r="D8" s="147"/>
    </row>
    <row r="9" spans="1:6" ht="14.4" thickBot="1" x14ac:dyDescent="0.35">
      <c r="A9" s="38" t="s">
        <v>597</v>
      </c>
      <c r="B9" s="39" t="s">
        <v>590</v>
      </c>
      <c r="C9" s="145" t="s">
        <v>598</v>
      </c>
      <c r="D9" s="148"/>
    </row>
    <row r="10" spans="1:6" ht="14.4" thickBot="1" x14ac:dyDescent="0.35">
      <c r="A10" s="38" t="s">
        <v>599</v>
      </c>
      <c r="B10" s="39" t="s">
        <v>590</v>
      </c>
      <c r="C10" s="145" t="s">
        <v>600</v>
      </c>
      <c r="D10" s="148"/>
    </row>
    <row r="11" spans="1:6" ht="14.4" thickBot="1" x14ac:dyDescent="0.35">
      <c r="A11" s="38" t="s">
        <v>601</v>
      </c>
      <c r="B11" s="39" t="s">
        <v>590</v>
      </c>
      <c r="C11" s="145" t="s">
        <v>602</v>
      </c>
      <c r="D11" s="149"/>
    </row>
    <row r="12" spans="1:6" ht="14.4" thickBot="1" x14ac:dyDescent="0.35">
      <c r="A12" s="38" t="s">
        <v>603</v>
      </c>
      <c r="B12" s="39" t="s">
        <v>590</v>
      </c>
      <c r="C12" s="145" t="s">
        <v>604</v>
      </c>
      <c r="D12" s="150"/>
    </row>
    <row r="13" spans="1:6" ht="14.4" thickBot="1" x14ac:dyDescent="0.35">
      <c r="A13" s="38" t="s">
        <v>605</v>
      </c>
      <c r="B13" s="39" t="s">
        <v>590</v>
      </c>
      <c r="C13" s="145" t="s">
        <v>606</v>
      </c>
      <c r="D13" s="150"/>
    </row>
    <row r="14" spans="1:6" ht="14.4" thickBot="1" x14ac:dyDescent="0.35">
      <c r="A14" s="38" t="s">
        <v>607</v>
      </c>
      <c r="B14" s="39" t="s">
        <v>590</v>
      </c>
      <c r="C14" s="145" t="s">
        <v>608</v>
      </c>
      <c r="D14" s="150"/>
    </row>
    <row r="15" spans="1:6" ht="14.4" thickBot="1" x14ac:dyDescent="0.35">
      <c r="A15" s="45" t="s">
        <v>609</v>
      </c>
      <c r="B15" s="46" t="s">
        <v>590</v>
      </c>
      <c r="C15" s="151" t="s">
        <v>610</v>
      </c>
      <c r="D15" s="150"/>
    </row>
    <row r="16" spans="1:6" x14ac:dyDescent="0.3">
      <c r="A16" s="41" t="s">
        <v>611</v>
      </c>
      <c r="B16" s="42" t="s">
        <v>593</v>
      </c>
      <c r="C16" s="43" t="s">
        <v>612</v>
      </c>
      <c r="D16" s="44">
        <v>4</v>
      </c>
    </row>
    <row r="17" spans="1:8" ht="14.4" thickBot="1" x14ac:dyDescent="0.35">
      <c r="A17" s="45" t="s">
        <v>613</v>
      </c>
      <c r="B17" s="46" t="s">
        <v>593</v>
      </c>
      <c r="C17" s="47" t="s">
        <v>614</v>
      </c>
      <c r="D17" s="48" t="s">
        <v>615</v>
      </c>
    </row>
    <row r="18" spans="1:8" x14ac:dyDescent="0.3">
      <c r="A18" s="41" t="s">
        <v>616</v>
      </c>
      <c r="B18" s="42" t="s">
        <v>593</v>
      </c>
      <c r="C18" s="43" t="s">
        <v>617</v>
      </c>
      <c r="D18" s="44"/>
    </row>
    <row r="19" spans="1:8" ht="16.5" customHeight="1" thickBot="1" x14ac:dyDescent="0.35">
      <c r="A19" s="45" t="s">
        <v>618</v>
      </c>
      <c r="B19" s="46" t="s">
        <v>593</v>
      </c>
      <c r="C19" s="47" t="s">
        <v>619</v>
      </c>
      <c r="D19" s="152"/>
    </row>
    <row r="20" spans="1:8" ht="14.4" thickBot="1" x14ac:dyDescent="0.35">
      <c r="A20" s="41" t="s">
        <v>620</v>
      </c>
      <c r="B20" s="42" t="s">
        <v>593</v>
      </c>
      <c r="C20" s="153" t="s">
        <v>621</v>
      </c>
      <c r="D20" s="154"/>
    </row>
    <row r="21" spans="1:8" ht="14.4" thickBot="1" x14ac:dyDescent="0.35">
      <c r="A21" s="38" t="s">
        <v>622</v>
      </c>
      <c r="B21" s="39" t="s">
        <v>593</v>
      </c>
      <c r="C21" s="145" t="s">
        <v>623</v>
      </c>
      <c r="D21" s="154"/>
    </row>
    <row r="22" spans="1:8" ht="14.4" thickBot="1" x14ac:dyDescent="0.35">
      <c r="A22" s="38">
        <v>6</v>
      </c>
      <c r="B22" s="39" t="s">
        <v>593</v>
      </c>
      <c r="C22" s="40" t="s">
        <v>624</v>
      </c>
      <c r="D22" s="155"/>
    </row>
    <row r="23" spans="1:8" ht="14.4" thickBot="1" x14ac:dyDescent="0.35">
      <c r="A23" s="38">
        <v>7</v>
      </c>
      <c r="B23" s="39" t="s">
        <v>590</v>
      </c>
      <c r="C23" s="145" t="s">
        <v>625</v>
      </c>
      <c r="D23" s="150"/>
    </row>
    <row r="24" spans="1:8" ht="14.4" thickBot="1" x14ac:dyDescent="0.35">
      <c r="A24" s="156">
        <v>8</v>
      </c>
      <c r="B24" s="157" t="s">
        <v>590</v>
      </c>
      <c r="C24" s="158" t="s">
        <v>626</v>
      </c>
      <c r="D24" s="150"/>
    </row>
    <row r="25" spans="1:8" ht="14.4" thickBot="1" x14ac:dyDescent="0.35">
      <c r="A25" s="141" t="s">
        <v>627</v>
      </c>
      <c r="B25" s="142" t="s">
        <v>590</v>
      </c>
      <c r="C25" s="143" t="s">
        <v>628</v>
      </c>
      <c r="D25" s="150"/>
      <c r="E25" s="1178" t="s">
        <v>629</v>
      </c>
      <c r="F25" s="1178"/>
      <c r="G25" s="1178"/>
      <c r="H25" s="1178"/>
    </row>
    <row r="26" spans="1:8" ht="16.2" thickBot="1" x14ac:dyDescent="0.35">
      <c r="A26" s="38"/>
      <c r="B26" s="39" t="s">
        <v>590</v>
      </c>
      <c r="C26" s="145" t="s">
        <v>630</v>
      </c>
      <c r="D26" s="150"/>
      <c r="E26"/>
      <c r="F26" s="189" t="s">
        <v>631</v>
      </c>
      <c r="G26"/>
    </row>
    <row r="27" spans="1:8" ht="14.4" thickBot="1" x14ac:dyDescent="0.35">
      <c r="A27" s="38"/>
      <c r="B27" s="39" t="s">
        <v>590</v>
      </c>
      <c r="C27" s="145" t="s">
        <v>632</v>
      </c>
      <c r="D27" s="150"/>
      <c r="E27" s="1178"/>
      <c r="F27" s="1178"/>
      <c r="G27" s="1178"/>
    </row>
    <row r="28" spans="1:8" ht="16.2" thickBot="1" x14ac:dyDescent="0.35">
      <c r="A28" s="38"/>
      <c r="B28" s="39" t="s">
        <v>590</v>
      </c>
      <c r="C28" s="145" t="s">
        <v>633</v>
      </c>
      <c r="D28" s="150"/>
      <c r="E28"/>
      <c r="F28"/>
    </row>
    <row r="29" spans="1:8" ht="15" customHeight="1" thickBot="1" x14ac:dyDescent="0.4">
      <c r="A29" s="1161" t="s">
        <v>634</v>
      </c>
      <c r="B29" s="1163" t="s">
        <v>590</v>
      </c>
      <c r="C29" s="1183" t="s">
        <v>635</v>
      </c>
      <c r="D29" s="1186"/>
      <c r="E29" s="49" t="s">
        <v>636</v>
      </c>
      <c r="F29" s="50" t="s">
        <v>637</v>
      </c>
      <c r="G29" s="49" t="s">
        <v>638</v>
      </c>
      <c r="H29" s="50" t="s">
        <v>639</v>
      </c>
    </row>
    <row r="30" spans="1:8" ht="15" customHeight="1" thickBot="1" x14ac:dyDescent="0.35">
      <c r="A30" s="1179"/>
      <c r="B30" s="1181"/>
      <c r="C30" s="1184"/>
      <c r="D30" s="1186"/>
      <c r="F30" s="31" t="s">
        <v>640</v>
      </c>
      <c r="H30" s="51" t="s">
        <v>641</v>
      </c>
    </row>
    <row r="31" spans="1:8" ht="15" customHeight="1" thickBot="1" x14ac:dyDescent="0.35">
      <c r="A31" s="1179"/>
      <c r="B31" s="1181"/>
      <c r="C31" s="1184"/>
      <c r="D31" s="1186"/>
      <c r="F31" s="31" t="s">
        <v>642</v>
      </c>
      <c r="H31" s="51" t="s">
        <v>643</v>
      </c>
    </row>
    <row r="32" spans="1:8" ht="15" customHeight="1" thickBot="1" x14ac:dyDescent="0.35">
      <c r="A32" s="1180"/>
      <c r="B32" s="1182"/>
      <c r="C32" s="1185"/>
      <c r="D32" s="1186"/>
      <c r="F32" s="31" t="s">
        <v>644</v>
      </c>
      <c r="H32" s="51" t="s">
        <v>645</v>
      </c>
    </row>
    <row r="33" spans="1:8" ht="15" customHeight="1" thickBot="1" x14ac:dyDescent="0.35">
      <c r="A33" s="38" t="s">
        <v>646</v>
      </c>
      <c r="B33" s="52"/>
      <c r="C33" s="159" t="s">
        <v>647</v>
      </c>
      <c r="D33" s="160"/>
      <c r="F33" s="31" t="s">
        <v>648</v>
      </c>
      <c r="H33" s="51" t="s">
        <v>649</v>
      </c>
    </row>
    <row r="34" spans="1:8" ht="15" customHeight="1" thickBot="1" x14ac:dyDescent="0.35">
      <c r="A34" s="38" t="s">
        <v>650</v>
      </c>
      <c r="B34" s="52" t="s">
        <v>590</v>
      </c>
      <c r="C34" s="145" t="s">
        <v>651</v>
      </c>
      <c r="D34" s="1174"/>
      <c r="F34" s="31" t="s">
        <v>652</v>
      </c>
      <c r="H34" s="31" t="s">
        <v>653</v>
      </c>
    </row>
    <row r="35" spans="1:8" ht="15" customHeight="1" thickBot="1" x14ac:dyDescent="0.35">
      <c r="A35" s="38"/>
      <c r="B35" s="52"/>
      <c r="C35" s="145" t="s">
        <v>654</v>
      </c>
      <c r="D35" s="1174"/>
      <c r="F35" s="31" t="s">
        <v>655</v>
      </c>
    </row>
    <row r="36" spans="1:8" ht="15" customHeight="1" thickBot="1" x14ac:dyDescent="0.35">
      <c r="A36" s="38" t="s">
        <v>656</v>
      </c>
      <c r="B36" s="52"/>
      <c r="C36" s="159" t="s">
        <v>657</v>
      </c>
      <c r="D36" s="161"/>
      <c r="F36" s="31" t="s">
        <v>658</v>
      </c>
      <c r="H36" s="51" t="s">
        <v>659</v>
      </c>
    </row>
    <row r="37" spans="1:8" ht="15" customHeight="1" thickBot="1" x14ac:dyDescent="0.35">
      <c r="A37" s="38" t="s">
        <v>660</v>
      </c>
      <c r="B37" s="52" t="s">
        <v>590</v>
      </c>
      <c r="C37" s="145" t="s">
        <v>661</v>
      </c>
      <c r="D37" s="1175"/>
      <c r="F37" s="31" t="s">
        <v>662</v>
      </c>
      <c r="H37" s="51"/>
    </row>
    <row r="38" spans="1:8" ht="15" customHeight="1" thickBot="1" x14ac:dyDescent="0.35">
      <c r="A38" s="162" t="s">
        <v>660</v>
      </c>
      <c r="B38" s="163" t="s">
        <v>590</v>
      </c>
      <c r="C38" s="164" t="s">
        <v>654</v>
      </c>
      <c r="D38" s="1175"/>
      <c r="F38" s="31" t="s">
        <v>663</v>
      </c>
      <c r="H38" s="51" t="s">
        <v>664</v>
      </c>
    </row>
    <row r="39" spans="1:8" ht="15" customHeight="1" thickBot="1" x14ac:dyDescent="0.35">
      <c r="A39" s="41">
        <v>10</v>
      </c>
      <c r="B39" s="42" t="s">
        <v>590</v>
      </c>
      <c r="C39" s="153" t="s">
        <v>665</v>
      </c>
      <c r="D39" s="148"/>
      <c r="F39" s="31" t="s">
        <v>666</v>
      </c>
      <c r="H39" s="51" t="s">
        <v>667</v>
      </c>
    </row>
    <row r="40" spans="1:8" ht="15" customHeight="1" thickBot="1" x14ac:dyDescent="0.35">
      <c r="A40" s="38">
        <v>11</v>
      </c>
      <c r="B40" s="39" t="s">
        <v>590</v>
      </c>
      <c r="C40" s="145" t="s">
        <v>668</v>
      </c>
      <c r="D40" s="148"/>
      <c r="F40" s="31" t="s">
        <v>669</v>
      </c>
      <c r="H40" s="51" t="s">
        <v>670</v>
      </c>
    </row>
    <row r="41" spans="1:8" ht="15" customHeight="1" thickBot="1" x14ac:dyDescent="0.35">
      <c r="A41" s="38" t="s">
        <v>671</v>
      </c>
      <c r="B41" s="39" t="s">
        <v>590</v>
      </c>
      <c r="C41" s="145" t="s">
        <v>672</v>
      </c>
      <c r="D41" s="165"/>
      <c r="F41" s="31" t="s">
        <v>673</v>
      </c>
      <c r="H41" s="51" t="s">
        <v>674</v>
      </c>
    </row>
    <row r="42" spans="1:8" ht="15" customHeight="1" thickBot="1" x14ac:dyDescent="0.35">
      <c r="A42" s="38" t="s">
        <v>675</v>
      </c>
      <c r="B42" s="39" t="s">
        <v>590</v>
      </c>
      <c r="C42" s="145" t="s">
        <v>676</v>
      </c>
      <c r="D42" s="148"/>
      <c r="F42" s="31" t="s">
        <v>677</v>
      </c>
      <c r="H42" s="51" t="s">
        <v>678</v>
      </c>
    </row>
    <row r="43" spans="1:8" ht="15" customHeight="1" thickBot="1" x14ac:dyDescent="0.35">
      <c r="A43" s="38" t="s">
        <v>679</v>
      </c>
      <c r="B43" s="39" t="s">
        <v>590</v>
      </c>
      <c r="C43" s="145" t="s">
        <v>680</v>
      </c>
      <c r="D43" s="166"/>
      <c r="F43" s="31" t="s">
        <v>681</v>
      </c>
      <c r="H43" s="51" t="s">
        <v>682</v>
      </c>
    </row>
    <row r="44" spans="1:8" ht="14.4" thickBot="1" x14ac:dyDescent="0.35">
      <c r="A44" s="38" t="s">
        <v>683</v>
      </c>
      <c r="B44" s="39" t="s">
        <v>590</v>
      </c>
      <c r="C44" s="145" t="s">
        <v>684</v>
      </c>
      <c r="D44" s="150"/>
      <c r="F44" s="31" t="s">
        <v>685</v>
      </c>
      <c r="H44" s="31" t="s">
        <v>686</v>
      </c>
    </row>
    <row r="45" spans="1:8" ht="14.4" thickBot="1" x14ac:dyDescent="0.35">
      <c r="A45" s="45">
        <v>14</v>
      </c>
      <c r="B45" s="46" t="s">
        <v>590</v>
      </c>
      <c r="C45" s="151" t="s">
        <v>687</v>
      </c>
      <c r="D45" s="150"/>
      <c r="F45" s="31" t="s">
        <v>688</v>
      </c>
      <c r="H45" s="51" t="s">
        <v>689</v>
      </c>
    </row>
    <row r="46" spans="1:8" ht="14.4" thickBot="1" x14ac:dyDescent="0.35">
      <c r="A46" s="41">
        <v>15</v>
      </c>
      <c r="B46" s="167" t="s">
        <v>590</v>
      </c>
      <c r="C46" s="153" t="s">
        <v>690</v>
      </c>
      <c r="D46" s="148"/>
      <c r="F46" s="31" t="s">
        <v>691</v>
      </c>
    </row>
    <row r="47" spans="1:8" ht="14.4" thickBot="1" x14ac:dyDescent="0.35">
      <c r="A47" s="41" t="s">
        <v>692</v>
      </c>
      <c r="B47" s="167"/>
      <c r="C47" s="153" t="s">
        <v>693</v>
      </c>
      <c r="D47" s="148"/>
      <c r="F47" s="31" t="s">
        <v>694</v>
      </c>
    </row>
    <row r="48" spans="1:8" ht="14.4" thickBot="1" x14ac:dyDescent="0.35">
      <c r="A48" s="38">
        <v>16</v>
      </c>
      <c r="B48" s="52" t="s">
        <v>590</v>
      </c>
      <c r="C48" s="145" t="s">
        <v>695</v>
      </c>
      <c r="D48" s="148"/>
      <c r="F48" s="31" t="s">
        <v>696</v>
      </c>
    </row>
    <row r="49" spans="1:6" ht="15" customHeight="1" thickBot="1" x14ac:dyDescent="0.35">
      <c r="A49" s="45">
        <v>17</v>
      </c>
      <c r="B49" s="54" t="s">
        <v>590</v>
      </c>
      <c r="C49" s="47" t="s">
        <v>697</v>
      </c>
      <c r="D49" s="55"/>
      <c r="F49" s="31" t="s">
        <v>698</v>
      </c>
    </row>
    <row r="50" spans="1:6" s="56" customFormat="1" x14ac:dyDescent="0.3">
      <c r="A50" s="168">
        <v>19</v>
      </c>
      <c r="B50" s="169"/>
      <c r="C50" s="170" t="s">
        <v>699</v>
      </c>
      <c r="D50" s="171"/>
      <c r="F50" s="31" t="s">
        <v>700</v>
      </c>
    </row>
    <row r="51" spans="1:6" ht="15" customHeight="1" x14ac:dyDescent="0.3">
      <c r="A51" s="70" t="s">
        <v>701</v>
      </c>
      <c r="B51" s="71" t="s">
        <v>590</v>
      </c>
      <c r="C51" s="72" t="s">
        <v>702</v>
      </c>
      <c r="D51" s="172"/>
      <c r="F51" s="31" t="s">
        <v>703</v>
      </c>
    </row>
    <row r="52" spans="1:6" x14ac:dyDescent="0.3">
      <c r="A52" s="38" t="s">
        <v>704</v>
      </c>
      <c r="B52" s="42" t="s">
        <v>590</v>
      </c>
      <c r="C52" s="43" t="s">
        <v>705</v>
      </c>
      <c r="D52" s="173"/>
      <c r="F52" s="31" t="s">
        <v>706</v>
      </c>
    </row>
    <row r="53" spans="1:6" x14ac:dyDescent="0.3">
      <c r="A53" s="38" t="s">
        <v>707</v>
      </c>
      <c r="B53" s="39" t="s">
        <v>593</v>
      </c>
      <c r="C53" s="40" t="s">
        <v>708</v>
      </c>
      <c r="D53" s="57"/>
      <c r="F53" s="31" t="s">
        <v>709</v>
      </c>
    </row>
    <row r="54" spans="1:6" s="56" customFormat="1" x14ac:dyDescent="0.3">
      <c r="A54" s="38" t="s">
        <v>710</v>
      </c>
      <c r="B54" s="39" t="s">
        <v>593</v>
      </c>
      <c r="C54" s="40" t="s">
        <v>711</v>
      </c>
      <c r="D54" s="57"/>
      <c r="F54" s="31" t="s">
        <v>712</v>
      </c>
    </row>
    <row r="55" spans="1:6" x14ac:dyDescent="0.3">
      <c r="A55" s="38" t="s">
        <v>713</v>
      </c>
      <c r="B55" s="39" t="s">
        <v>593</v>
      </c>
      <c r="C55" s="40" t="s">
        <v>714</v>
      </c>
      <c r="D55" s="57"/>
      <c r="F55" s="31" t="s">
        <v>715</v>
      </c>
    </row>
    <row r="56" spans="1:6" x14ac:dyDescent="0.3">
      <c r="A56" s="38" t="s">
        <v>716</v>
      </c>
      <c r="B56" s="39" t="s">
        <v>593</v>
      </c>
      <c r="C56" s="40" t="s">
        <v>717</v>
      </c>
      <c r="D56" s="57"/>
      <c r="F56" s="31" t="s">
        <v>718</v>
      </c>
    </row>
    <row r="57" spans="1:6" ht="14.4" thickBot="1" x14ac:dyDescent="0.35">
      <c r="A57" s="58" t="s">
        <v>719</v>
      </c>
      <c r="B57" s="46" t="s">
        <v>590</v>
      </c>
      <c r="C57" s="47" t="s">
        <v>720</v>
      </c>
      <c r="D57" s="59"/>
      <c r="F57" s="31" t="s">
        <v>721</v>
      </c>
    </row>
    <row r="58" spans="1:6" x14ac:dyDescent="0.3">
      <c r="A58" s="60">
        <v>20</v>
      </c>
      <c r="B58" s="61" t="s">
        <v>593</v>
      </c>
      <c r="C58" s="62" t="s">
        <v>722</v>
      </c>
      <c r="D58" s="63">
        <f>SUM(D69+D66+D63)</f>
        <v>0</v>
      </c>
      <c r="F58" s="31" t="s">
        <v>723</v>
      </c>
    </row>
    <row r="59" spans="1:6" x14ac:dyDescent="0.3">
      <c r="A59" s="38">
        <v>21</v>
      </c>
      <c r="B59" s="39" t="s">
        <v>593</v>
      </c>
      <c r="C59" s="40" t="s">
        <v>724</v>
      </c>
      <c r="D59" s="64"/>
      <c r="F59" s="31" t="s">
        <v>725</v>
      </c>
    </row>
    <row r="60" spans="1:6" x14ac:dyDescent="0.3">
      <c r="A60" s="65">
        <v>22</v>
      </c>
      <c r="B60" s="66" t="s">
        <v>593</v>
      </c>
      <c r="C60" s="53" t="s">
        <v>726</v>
      </c>
      <c r="D60" s="67">
        <f>SUM(D64+D67+D70)</f>
        <v>0</v>
      </c>
      <c r="F60" s="31" t="s">
        <v>727</v>
      </c>
    </row>
    <row r="61" spans="1:6" x14ac:dyDescent="0.3">
      <c r="A61" s="38">
        <v>23</v>
      </c>
      <c r="B61" s="39" t="s">
        <v>593</v>
      </c>
      <c r="C61" s="40" t="s">
        <v>728</v>
      </c>
      <c r="D61" s="68">
        <f>D58-D60</f>
        <v>0</v>
      </c>
      <c r="F61" s="31" t="s">
        <v>729</v>
      </c>
    </row>
    <row r="62" spans="1:6" ht="14.4" thickBot="1" x14ac:dyDescent="0.35">
      <c r="A62" s="45">
        <v>24</v>
      </c>
      <c r="B62" s="46" t="s">
        <v>593</v>
      </c>
      <c r="C62" s="47" t="s">
        <v>730</v>
      </c>
      <c r="D62" s="174" t="e">
        <f>D60/D58</f>
        <v>#DIV/0!</v>
      </c>
      <c r="F62" s="31" t="s">
        <v>731</v>
      </c>
    </row>
    <row r="63" spans="1:6" ht="14.4" thickBot="1" x14ac:dyDescent="0.35">
      <c r="A63" s="1169" t="s">
        <v>732</v>
      </c>
      <c r="B63" s="175" t="s">
        <v>590</v>
      </c>
      <c r="C63" s="176" t="s">
        <v>733</v>
      </c>
      <c r="D63" s="177"/>
      <c r="F63" s="31" t="s">
        <v>734</v>
      </c>
    </row>
    <row r="64" spans="1:6" ht="14.4" thickBot="1" x14ac:dyDescent="0.35">
      <c r="A64" s="1170"/>
      <c r="B64" s="178"/>
      <c r="C64" s="158" t="s">
        <v>735</v>
      </c>
      <c r="D64" s="179"/>
      <c r="F64" s="31" t="s">
        <v>736</v>
      </c>
    </row>
    <row r="65" spans="1:6" ht="14.4" thickBot="1" x14ac:dyDescent="0.35">
      <c r="A65" s="1171"/>
      <c r="B65" s="180"/>
      <c r="C65" s="47" t="s">
        <v>737</v>
      </c>
      <c r="D65" s="181"/>
      <c r="F65" s="31" t="s">
        <v>738</v>
      </c>
    </row>
    <row r="66" spans="1:6" ht="14.4" thickBot="1" x14ac:dyDescent="0.35">
      <c r="A66" s="1169" t="s">
        <v>739</v>
      </c>
      <c r="B66" s="178" t="s">
        <v>590</v>
      </c>
      <c r="C66" s="182" t="s">
        <v>740</v>
      </c>
      <c r="D66" s="177"/>
      <c r="F66" s="31" t="s">
        <v>741</v>
      </c>
    </row>
    <row r="67" spans="1:6" ht="14.4" thickBot="1" x14ac:dyDescent="0.35">
      <c r="A67" s="1170"/>
      <c r="B67" s="178"/>
      <c r="C67" s="158" t="s">
        <v>742</v>
      </c>
      <c r="D67" s="179"/>
    </row>
    <row r="68" spans="1:6" ht="14.4" thickBot="1" x14ac:dyDescent="0.35">
      <c r="A68" s="1171"/>
      <c r="B68" s="178"/>
      <c r="C68" s="69" t="s">
        <v>743</v>
      </c>
      <c r="D68" s="181"/>
    </row>
    <row r="69" spans="1:6" ht="15" customHeight="1" thickBot="1" x14ac:dyDescent="0.35">
      <c r="A69" s="1169" t="s">
        <v>744</v>
      </c>
      <c r="B69" s="175" t="s">
        <v>590</v>
      </c>
      <c r="C69" s="176" t="s">
        <v>745</v>
      </c>
      <c r="D69" s="177"/>
    </row>
    <row r="70" spans="1:6" ht="14.4" thickBot="1" x14ac:dyDescent="0.35">
      <c r="A70" s="1170"/>
      <c r="B70" s="178"/>
      <c r="C70" s="158" t="s">
        <v>746</v>
      </c>
      <c r="D70" s="179"/>
    </row>
    <row r="71" spans="1:6" ht="15" customHeight="1" thickBot="1" x14ac:dyDescent="0.35">
      <c r="A71" s="1171"/>
      <c r="B71" s="180"/>
      <c r="C71" s="47" t="s">
        <v>747</v>
      </c>
      <c r="D71" s="183"/>
      <c r="F71"/>
    </row>
    <row r="72" spans="1:6" ht="26.25" customHeight="1" x14ac:dyDescent="0.3">
      <c r="A72" s="184">
        <v>24</v>
      </c>
      <c r="B72" s="185"/>
      <c r="C72" s="186" t="s">
        <v>748</v>
      </c>
      <c r="D72" s="187"/>
    </row>
    <row r="73" spans="1:6" ht="15" customHeight="1" x14ac:dyDescent="0.3">
      <c r="A73" s="70" t="s">
        <v>749</v>
      </c>
      <c r="B73" s="71" t="s">
        <v>593</v>
      </c>
      <c r="C73" s="72" t="s">
        <v>750</v>
      </c>
      <c r="D73" s="73" t="s">
        <v>52</v>
      </c>
    </row>
    <row r="74" spans="1:6" ht="15" customHeight="1" x14ac:dyDescent="0.3">
      <c r="A74" s="38" t="s">
        <v>751</v>
      </c>
      <c r="B74" s="39" t="s">
        <v>593</v>
      </c>
      <c r="C74" s="40" t="s">
        <v>752</v>
      </c>
      <c r="D74" s="74" t="s">
        <v>753</v>
      </c>
    </row>
    <row r="75" spans="1:6" ht="15" customHeight="1" x14ac:dyDescent="0.3">
      <c r="A75" s="38" t="s">
        <v>754</v>
      </c>
      <c r="B75" s="39" t="s">
        <v>593</v>
      </c>
      <c r="C75" s="40" t="s">
        <v>755</v>
      </c>
      <c r="D75" s="74" t="s">
        <v>756</v>
      </c>
    </row>
    <row r="76" spans="1:6" ht="15" customHeight="1" x14ac:dyDescent="0.3">
      <c r="A76" s="38" t="s">
        <v>757</v>
      </c>
      <c r="B76" s="39" t="s">
        <v>593</v>
      </c>
      <c r="C76" s="40" t="s">
        <v>758</v>
      </c>
      <c r="D76" s="74"/>
    </row>
    <row r="77" spans="1:6" ht="15" customHeight="1" x14ac:dyDescent="0.3">
      <c r="A77" s="38" t="s">
        <v>759</v>
      </c>
      <c r="B77" s="39" t="s">
        <v>593</v>
      </c>
      <c r="C77" s="40" t="s">
        <v>760</v>
      </c>
      <c r="D77" s="75" t="s">
        <v>761</v>
      </c>
    </row>
    <row r="78" spans="1:6" ht="15" customHeight="1" x14ac:dyDescent="0.3">
      <c r="A78" s="38" t="s">
        <v>762</v>
      </c>
      <c r="B78" s="39" t="s">
        <v>593</v>
      </c>
      <c r="C78" s="40" t="s">
        <v>763</v>
      </c>
      <c r="D78" s="74" t="s">
        <v>764</v>
      </c>
    </row>
    <row r="79" spans="1:6" ht="15" customHeight="1" thickBot="1" x14ac:dyDescent="0.35">
      <c r="A79" s="76">
        <v>25</v>
      </c>
      <c r="B79" s="77"/>
      <c r="C79" s="47" t="s">
        <v>765</v>
      </c>
      <c r="D79" s="188"/>
    </row>
    <row r="80" spans="1:6" ht="15" customHeight="1" x14ac:dyDescent="0.3">
      <c r="A80" s="1161">
        <v>26</v>
      </c>
      <c r="B80" s="1163" t="s">
        <v>590</v>
      </c>
      <c r="C80" s="1165" t="s">
        <v>766</v>
      </c>
      <c r="D80" s="1167"/>
    </row>
    <row r="81" spans="1:19" ht="15" customHeight="1" thickBot="1" x14ac:dyDescent="0.35">
      <c r="A81" s="1162"/>
      <c r="B81" s="1164"/>
      <c r="C81" s="1166"/>
      <c r="D81" s="1168"/>
    </row>
    <row r="82" spans="1:19" ht="15" customHeight="1" x14ac:dyDescent="0.3">
      <c r="A82" s="78"/>
      <c r="B82" s="78"/>
      <c r="C82" s="79"/>
      <c r="D82" s="78"/>
    </row>
    <row r="88" spans="1:19" x14ac:dyDescent="0.3">
      <c r="F88" s="81"/>
    </row>
    <row r="89" spans="1:19" x14ac:dyDescent="0.3">
      <c r="F89" s="78"/>
    </row>
    <row r="90" spans="1:19" s="81" customFormat="1" x14ac:dyDescent="0.3">
      <c r="A90" s="31"/>
      <c r="B90" s="31"/>
      <c r="C90" s="80"/>
      <c r="D90" s="31"/>
      <c r="F90" s="31"/>
    </row>
    <row r="91" spans="1:19" ht="25.5" customHeight="1" x14ac:dyDescent="0.3">
      <c r="E91" s="78"/>
      <c r="G91" s="78"/>
      <c r="Q91" s="78"/>
      <c r="R91" s="78"/>
      <c r="S91" s="78"/>
    </row>
  </sheetData>
  <sheetProtection algorithmName="SHA-512" hashValue="dC//2OWWpVlJziuCjiFov1U36QrLwgXsFZ8mt7Tdu29uTvAehGmaOwFshZWJDgeCGuUaBmkZTxGI2e7+sUWprA==" saltValue="E8txkYhXAgDM1sfJjjY+zQ==" spinCount="100000" sheet="1" objects="1" scenarios="1" selectLockedCells="1"/>
  <mergeCells count="18">
    <mergeCell ref="A1:D1"/>
    <mergeCell ref="A4:C4"/>
    <mergeCell ref="D34:D35"/>
    <mergeCell ref="D37:D38"/>
    <mergeCell ref="A63:A65"/>
    <mergeCell ref="D2:E2"/>
    <mergeCell ref="E25:H25"/>
    <mergeCell ref="E27:G27"/>
    <mergeCell ref="A29:A32"/>
    <mergeCell ref="B29:B32"/>
    <mergeCell ref="C29:C32"/>
    <mergeCell ref="D29:D32"/>
    <mergeCell ref="A80:A81"/>
    <mergeCell ref="B80:B81"/>
    <mergeCell ref="C80:C81"/>
    <mergeCell ref="D80:D81"/>
    <mergeCell ref="A66:A68"/>
    <mergeCell ref="A69:A71"/>
  </mergeCells>
  <hyperlinks>
    <hyperlink ref="D77" r:id="rId1" xr:uid="{C20FCD47-9AF3-4979-9D20-C310F35F5247}"/>
    <hyperlink ref="F26" r:id="rId2" xr:uid="{64DD7E02-C5A3-45A4-8E40-18D5F771D7B1}"/>
  </hyperlinks>
  <pageMargins left="0.7" right="0.7" top="0.75" bottom="0.75" header="0.3" footer="0.3"/>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1AB16-07A0-45F7-9180-2840148BD457}">
  <sheetPr>
    <tabColor theme="7"/>
  </sheetPr>
  <dimension ref="A1:Y44"/>
  <sheetViews>
    <sheetView showGridLines="0" showRowColHeaders="0" topLeftCell="A9" workbookViewId="0">
      <selection activeCell="A33" sqref="A33:S34"/>
    </sheetView>
  </sheetViews>
  <sheetFormatPr defaultColWidth="8.90625" defaultRowHeight="16.2" x14ac:dyDescent="0.35"/>
  <cols>
    <col min="1" max="1" width="5.81640625" style="8" customWidth="1"/>
    <col min="2" max="2" width="3.08984375" style="8" customWidth="1"/>
    <col min="3" max="17" width="6" style="8" customWidth="1"/>
    <col min="18" max="19" width="5.54296875" style="8" customWidth="1"/>
    <col min="20" max="25" width="5.81640625" style="8" customWidth="1"/>
    <col min="26" max="16384" width="8.90625" style="8"/>
  </cols>
  <sheetData>
    <row r="1" spans="1:25" x14ac:dyDescent="0.35">
      <c r="A1" s="314"/>
      <c r="B1" s="314"/>
      <c r="C1" s="314"/>
      <c r="D1" s="314"/>
      <c r="E1" s="314"/>
      <c r="F1" s="314"/>
      <c r="G1" s="314"/>
      <c r="H1" s="314"/>
      <c r="I1" s="314"/>
      <c r="J1" s="314"/>
      <c r="K1" s="314"/>
      <c r="L1" s="314"/>
      <c r="M1" s="314"/>
      <c r="N1" s="314"/>
      <c r="O1" s="314"/>
      <c r="P1" s="314"/>
      <c r="Q1" s="314"/>
      <c r="R1" s="314"/>
      <c r="S1" s="314"/>
    </row>
    <row r="2" spans="1:25" x14ac:dyDescent="0.35">
      <c r="A2" s="8" t="s">
        <v>767</v>
      </c>
    </row>
    <row r="3" spans="1:25" ht="16.5" customHeight="1" thickBot="1" x14ac:dyDescent="0.4">
      <c r="A3" s="1196" t="s">
        <v>768</v>
      </c>
      <c r="B3" s="1196"/>
      <c r="C3" s="1196"/>
      <c r="D3" s="1196"/>
      <c r="E3" s="1196"/>
      <c r="F3" s="1196"/>
      <c r="G3" s="1196"/>
      <c r="H3" s="1196"/>
      <c r="I3" s="1196"/>
      <c r="J3" s="1196"/>
      <c r="K3" s="1196"/>
      <c r="L3" s="1196"/>
      <c r="M3" s="1196"/>
      <c r="N3" s="1196"/>
      <c r="O3" s="1196"/>
      <c r="P3" s="1196"/>
      <c r="Q3" s="1196"/>
      <c r="R3" s="1195" t="s">
        <v>769</v>
      </c>
      <c r="S3" s="1195"/>
    </row>
    <row r="4" spans="1:25" ht="16.5" customHeight="1" thickBot="1" x14ac:dyDescent="0.4">
      <c r="A4" s="128"/>
      <c r="B4" s="1197" t="s">
        <v>770</v>
      </c>
      <c r="C4" s="1197"/>
      <c r="D4" s="1197"/>
      <c r="E4" s="1197"/>
      <c r="F4" s="1197"/>
      <c r="G4" s="1197"/>
      <c r="H4" s="1197"/>
      <c r="I4" s="1197"/>
      <c r="J4" s="1197"/>
      <c r="K4" s="1197"/>
      <c r="L4" s="1197"/>
      <c r="M4" s="1197"/>
      <c r="N4" s="1197"/>
      <c r="O4" s="1197"/>
      <c r="P4" s="1197"/>
      <c r="Q4" s="1198"/>
      <c r="R4" s="1199"/>
      <c r="S4" s="1200"/>
    </row>
    <row r="5" spans="1:25" s="190" customFormat="1" ht="16.5" customHeight="1" x14ac:dyDescent="0.35">
      <c r="A5" s="441" t="s">
        <v>771</v>
      </c>
      <c r="B5" s="441"/>
      <c r="C5" s="441"/>
      <c r="D5" s="441"/>
      <c r="E5" s="441"/>
      <c r="F5" s="441"/>
      <c r="G5" s="441"/>
      <c r="H5" s="441"/>
      <c r="I5" s="441"/>
      <c r="J5" s="441"/>
      <c r="K5" s="441"/>
      <c r="L5" s="441"/>
      <c r="M5" s="441"/>
      <c r="N5" s="441"/>
      <c r="O5" s="441"/>
      <c r="P5" s="441"/>
      <c r="Q5" s="441"/>
      <c r="R5" s="1201" t="s">
        <v>772</v>
      </c>
      <c r="S5" s="1201"/>
      <c r="T5" s="1"/>
      <c r="U5" s="1"/>
      <c r="V5" s="1"/>
      <c r="W5" s="1"/>
      <c r="X5" s="1"/>
      <c r="Y5" s="1"/>
    </row>
    <row r="6" spans="1:25" s="190" customFormat="1" ht="16.5" customHeight="1" thickBot="1" x14ac:dyDescent="0.4">
      <c r="A6" s="1203" t="s">
        <v>773</v>
      </c>
      <c r="B6" s="1203"/>
      <c r="C6" s="1203"/>
      <c r="D6" s="1203"/>
      <c r="E6" s="1203"/>
      <c r="F6" s="1203"/>
      <c r="G6" s="1203"/>
      <c r="H6" s="1203"/>
      <c r="I6" s="1203"/>
      <c r="J6" s="1203"/>
      <c r="K6" s="1203"/>
      <c r="L6" s="1203"/>
      <c r="M6" s="1203"/>
      <c r="N6" s="1203"/>
      <c r="O6" s="1203"/>
      <c r="P6" s="1203"/>
      <c r="Q6" s="1203"/>
      <c r="R6" s="1202"/>
      <c r="S6" s="1202"/>
      <c r="T6" s="1"/>
      <c r="U6" s="1"/>
      <c r="V6" s="1"/>
      <c r="W6" s="1"/>
      <c r="X6" s="1"/>
      <c r="Y6" s="1"/>
    </row>
    <row r="7" spans="1:25" s="191" customFormat="1" ht="31.5" customHeight="1" thickBot="1" x14ac:dyDescent="0.4">
      <c r="A7" s="129">
        <v>1</v>
      </c>
      <c r="B7" s="760" t="s">
        <v>774</v>
      </c>
      <c r="C7" s="760"/>
      <c r="D7" s="760"/>
      <c r="E7" s="760"/>
      <c r="F7" s="760"/>
      <c r="G7" s="760"/>
      <c r="H7" s="760"/>
      <c r="I7" s="760"/>
      <c r="J7" s="760"/>
      <c r="K7" s="760"/>
      <c r="L7" s="760"/>
      <c r="M7" s="760"/>
      <c r="N7" s="760"/>
      <c r="O7" s="760"/>
      <c r="P7" s="760"/>
      <c r="Q7" s="1204"/>
      <c r="R7" s="1205"/>
      <c r="S7" s="1206"/>
      <c r="T7" s="129"/>
      <c r="U7" s="129"/>
      <c r="V7" s="129"/>
      <c r="W7" s="129"/>
      <c r="X7" s="129"/>
      <c r="Y7" s="129"/>
    </row>
    <row r="8" spans="1:25" ht="16.8" thickBot="1" x14ac:dyDescent="0.4">
      <c r="A8" s="115">
        <v>2</v>
      </c>
      <c r="B8" s="1193" t="s">
        <v>775</v>
      </c>
      <c r="C8" s="1193"/>
      <c r="D8" s="1193"/>
      <c r="E8" s="1193"/>
      <c r="F8" s="1193"/>
      <c r="G8" s="1193"/>
      <c r="H8" s="1193"/>
      <c r="I8" s="1193"/>
      <c r="J8" s="1193"/>
      <c r="K8" s="1193"/>
      <c r="L8" s="1193"/>
      <c r="M8" s="1193"/>
      <c r="N8" s="1193"/>
      <c r="O8" s="1193"/>
      <c r="P8" s="1193"/>
      <c r="Q8" s="1194"/>
      <c r="R8" s="465"/>
      <c r="S8" s="466"/>
      <c r="T8" s="115"/>
      <c r="U8" s="115"/>
      <c r="V8" s="115"/>
      <c r="W8" s="115"/>
      <c r="X8" s="115"/>
      <c r="Y8" s="115"/>
    </row>
    <row r="9" spans="1:25" ht="16.8" thickBot="1" x14ac:dyDescent="0.4">
      <c r="A9" s="115">
        <v>3</v>
      </c>
      <c r="B9" s="1193" t="s">
        <v>776</v>
      </c>
      <c r="C9" s="1193"/>
      <c r="D9" s="1193"/>
      <c r="E9" s="1193"/>
      <c r="F9" s="1193"/>
      <c r="G9" s="1193"/>
      <c r="H9" s="1193"/>
      <c r="I9" s="1193"/>
      <c r="J9" s="1193"/>
      <c r="K9" s="1193"/>
      <c r="L9" s="1193"/>
      <c r="M9" s="1193"/>
      <c r="N9" s="1193"/>
      <c r="O9" s="1193"/>
      <c r="P9" s="1193"/>
      <c r="Q9" s="1194"/>
      <c r="R9" s="465"/>
      <c r="S9" s="466"/>
      <c r="T9" s="115"/>
      <c r="U9" s="115"/>
      <c r="V9" s="115"/>
      <c r="W9" s="115"/>
      <c r="X9" s="115"/>
      <c r="Y9" s="115"/>
    </row>
    <row r="10" spans="1:25" ht="16.8" thickBot="1" x14ac:dyDescent="0.4">
      <c r="A10" s="115">
        <v>4</v>
      </c>
      <c r="B10" s="1193" t="s">
        <v>777</v>
      </c>
      <c r="C10" s="1193"/>
      <c r="D10" s="1193"/>
      <c r="E10" s="1193"/>
      <c r="F10" s="1193"/>
      <c r="G10" s="1193"/>
      <c r="H10" s="1193"/>
      <c r="I10" s="1193"/>
      <c r="J10" s="1193"/>
      <c r="K10" s="1193"/>
      <c r="L10" s="1193"/>
      <c r="M10" s="1193"/>
      <c r="N10" s="1193"/>
      <c r="O10" s="1193"/>
      <c r="P10" s="1193"/>
      <c r="Q10" s="1194"/>
      <c r="R10" s="465"/>
      <c r="S10" s="466"/>
      <c r="T10" s="115"/>
      <c r="U10" s="115"/>
      <c r="V10" s="115"/>
      <c r="W10" s="115"/>
      <c r="X10" s="115"/>
      <c r="Y10" s="115"/>
    </row>
    <row r="11" spans="1:25" ht="16.8" thickBot="1" x14ac:dyDescent="0.4">
      <c r="A11" s="115">
        <v>5</v>
      </c>
      <c r="B11" s="1193" t="s">
        <v>778</v>
      </c>
      <c r="C11" s="1193"/>
      <c r="D11" s="1193"/>
      <c r="E11" s="1193"/>
      <c r="F11" s="1193"/>
      <c r="G11" s="1193"/>
      <c r="H11" s="1193"/>
      <c r="I11" s="1193"/>
      <c r="J11" s="1193"/>
      <c r="K11" s="1193"/>
      <c r="L11" s="1193"/>
      <c r="M11" s="1193"/>
      <c r="N11" s="1193"/>
      <c r="O11" s="1193"/>
      <c r="P11" s="1193"/>
      <c r="Q11" s="1194"/>
      <c r="R11" s="465"/>
      <c r="S11" s="466"/>
      <c r="T11" s="115"/>
      <c r="U11" s="115"/>
      <c r="V11" s="115"/>
      <c r="W11" s="115"/>
      <c r="X11" s="115"/>
      <c r="Y11" s="115"/>
    </row>
    <row r="12" spans="1:25" ht="16.8" thickBot="1" x14ac:dyDescent="0.4">
      <c r="A12" s="115">
        <v>6</v>
      </c>
      <c r="B12" s="1193" t="s">
        <v>779</v>
      </c>
      <c r="C12" s="1193"/>
      <c r="D12" s="1193"/>
      <c r="E12" s="1193"/>
      <c r="F12" s="1193"/>
      <c r="G12" s="1193"/>
      <c r="H12" s="1193"/>
      <c r="I12" s="1193"/>
      <c r="J12" s="1193"/>
      <c r="K12" s="1193"/>
      <c r="L12" s="1193"/>
      <c r="M12" s="1193"/>
      <c r="N12" s="1193"/>
      <c r="O12" s="1193"/>
      <c r="P12" s="1193"/>
      <c r="Q12" s="1194"/>
      <c r="R12" s="465"/>
      <c r="S12" s="466"/>
      <c r="T12" s="115"/>
      <c r="U12" s="115"/>
      <c r="V12" s="115"/>
      <c r="W12" s="115"/>
      <c r="X12" s="115"/>
      <c r="Y12" s="115"/>
    </row>
    <row r="13" spans="1:25" ht="16.8" thickBot="1" x14ac:dyDescent="0.4">
      <c r="A13" s="115">
        <v>7</v>
      </c>
      <c r="B13" s="1193" t="s">
        <v>780</v>
      </c>
      <c r="C13" s="1193"/>
      <c r="D13" s="1193"/>
      <c r="E13" s="1193"/>
      <c r="F13" s="1193"/>
      <c r="G13" s="1193"/>
      <c r="H13" s="1193"/>
      <c r="I13" s="1193"/>
      <c r="J13" s="1193"/>
      <c r="K13" s="1193"/>
      <c r="L13" s="1193"/>
      <c r="M13" s="1193"/>
      <c r="N13" s="1193"/>
      <c r="O13" s="1193"/>
      <c r="P13" s="1193"/>
      <c r="Q13" s="1194"/>
      <c r="R13" s="465"/>
      <c r="S13" s="466"/>
      <c r="T13" s="115"/>
      <c r="U13" s="115"/>
      <c r="V13" s="115"/>
      <c r="W13" s="115"/>
      <c r="X13" s="115"/>
      <c r="Y13" s="115"/>
    </row>
    <row r="14" spans="1:25" ht="16.8" thickBot="1" x14ac:dyDescent="0.4">
      <c r="A14" s="115">
        <v>8</v>
      </c>
      <c r="B14" s="1193" t="s">
        <v>781</v>
      </c>
      <c r="C14" s="1193"/>
      <c r="D14" s="1193"/>
      <c r="E14" s="1193"/>
      <c r="F14" s="1193"/>
      <c r="G14" s="1193"/>
      <c r="H14" s="1193"/>
      <c r="I14" s="1193"/>
      <c r="J14" s="1193"/>
      <c r="K14" s="1193"/>
      <c r="L14" s="1193"/>
      <c r="M14" s="1193"/>
      <c r="N14" s="1193"/>
      <c r="O14" s="1193"/>
      <c r="P14" s="1193"/>
      <c r="Q14" s="1194"/>
      <c r="R14" s="465"/>
      <c r="S14" s="466"/>
      <c r="T14" s="115"/>
      <c r="U14" s="115"/>
      <c r="V14" s="115"/>
      <c r="W14" s="115"/>
      <c r="X14" s="115"/>
      <c r="Y14" s="115"/>
    </row>
    <row r="15" spans="1:25" ht="16.8" thickBot="1" x14ac:dyDescent="0.4">
      <c r="A15" s="115">
        <v>9</v>
      </c>
      <c r="B15" s="1193" t="s">
        <v>782</v>
      </c>
      <c r="C15" s="1193"/>
      <c r="D15" s="1193"/>
      <c r="E15" s="1193"/>
      <c r="F15" s="1193"/>
      <c r="G15" s="1193"/>
      <c r="H15" s="1193"/>
      <c r="I15" s="1193"/>
      <c r="J15" s="1193"/>
      <c r="K15" s="1193"/>
      <c r="L15" s="1193"/>
      <c r="M15" s="1193"/>
      <c r="N15" s="1193"/>
      <c r="O15" s="1193"/>
      <c r="P15" s="1193"/>
      <c r="Q15" s="1194"/>
      <c r="R15" s="465"/>
      <c r="S15" s="466"/>
      <c r="T15" s="115"/>
      <c r="U15" s="115"/>
      <c r="V15" s="115"/>
      <c r="W15" s="115"/>
      <c r="X15" s="115"/>
      <c r="Y15" s="115"/>
    </row>
    <row r="16" spans="1:25" x14ac:dyDescent="0.35">
      <c r="A16" s="115">
        <v>10</v>
      </c>
      <c r="B16" s="1217" t="s">
        <v>783</v>
      </c>
      <c r="C16" s="1217"/>
      <c r="D16" s="1217"/>
      <c r="E16" s="1217"/>
      <c r="F16" s="1217"/>
      <c r="G16" s="1217"/>
      <c r="H16" s="1217"/>
      <c r="I16" s="1217"/>
      <c r="J16" s="1217"/>
      <c r="K16" s="1217"/>
      <c r="L16" s="1217"/>
      <c r="M16" s="1217"/>
      <c r="N16" s="1217"/>
      <c r="O16" s="1217"/>
      <c r="P16" s="1217"/>
      <c r="Q16" s="1218"/>
      <c r="R16" s="1207"/>
      <c r="S16" s="1208"/>
      <c r="T16" s="115"/>
      <c r="U16" s="115"/>
      <c r="V16" s="115"/>
      <c r="W16" s="115"/>
      <c r="X16" s="115"/>
      <c r="Y16" s="115"/>
    </row>
    <row r="17" spans="1:25" ht="16.8" thickBot="1" x14ac:dyDescent="0.4">
      <c r="A17" s="115"/>
      <c r="B17" s="1217"/>
      <c r="C17" s="1217"/>
      <c r="D17" s="1217"/>
      <c r="E17" s="1217"/>
      <c r="F17" s="1217"/>
      <c r="G17" s="1217"/>
      <c r="H17" s="1217"/>
      <c r="I17" s="1217"/>
      <c r="J17" s="1217"/>
      <c r="K17" s="1217"/>
      <c r="L17" s="1217"/>
      <c r="M17" s="1217"/>
      <c r="N17" s="1217"/>
      <c r="O17" s="1217"/>
      <c r="P17" s="1217"/>
      <c r="Q17" s="1218"/>
      <c r="R17" s="1209"/>
      <c r="S17" s="1210"/>
      <c r="T17" s="115"/>
      <c r="U17" s="115"/>
      <c r="V17" s="115"/>
      <c r="W17" s="115"/>
      <c r="X17" s="115"/>
      <c r="Y17" s="115"/>
    </row>
    <row r="18" spans="1:25" ht="16.8" thickBot="1" x14ac:dyDescent="0.4">
      <c r="A18" s="115"/>
      <c r="B18" s="1197" t="s">
        <v>784</v>
      </c>
      <c r="C18" s="1197"/>
      <c r="D18" s="1197"/>
      <c r="E18" s="1197"/>
      <c r="F18" s="1197"/>
      <c r="G18" s="1197"/>
      <c r="H18" s="1197"/>
      <c r="I18" s="1197"/>
      <c r="J18" s="1197"/>
      <c r="K18" s="1197"/>
      <c r="L18" s="1197"/>
      <c r="M18" s="1197"/>
      <c r="N18" s="1197"/>
      <c r="O18" s="1197"/>
      <c r="P18" s="1197"/>
      <c r="Q18" s="1198"/>
      <c r="R18" s="1188"/>
      <c r="S18" s="1189"/>
      <c r="T18" s="115"/>
      <c r="U18" s="115"/>
      <c r="V18" s="115"/>
      <c r="W18" s="115"/>
      <c r="X18" s="115"/>
      <c r="Y18" s="115"/>
    </row>
    <row r="19" spans="1:25" ht="16.8" thickBot="1" x14ac:dyDescent="0.4">
      <c r="A19" s="115"/>
      <c r="B19" s="115" t="s">
        <v>117</v>
      </c>
      <c r="C19" s="1193" t="s">
        <v>785</v>
      </c>
      <c r="D19" s="1193"/>
      <c r="E19" s="1193"/>
      <c r="F19" s="1193"/>
      <c r="G19" s="1193"/>
      <c r="H19" s="1193"/>
      <c r="I19" s="1193"/>
      <c r="J19" s="1193"/>
      <c r="K19" s="1193"/>
      <c r="L19" s="1193"/>
      <c r="M19" s="1193"/>
      <c r="N19" s="1193"/>
      <c r="O19" s="1193"/>
      <c r="P19" s="1193"/>
      <c r="Q19" s="1194"/>
      <c r="R19" s="465"/>
      <c r="S19" s="466"/>
      <c r="T19" s="115"/>
      <c r="U19" s="115"/>
      <c r="V19" s="115"/>
      <c r="W19" s="115"/>
      <c r="X19" s="115"/>
      <c r="Y19" s="115"/>
    </row>
    <row r="20" spans="1:25" x14ac:dyDescent="0.35">
      <c r="A20" s="115"/>
      <c r="B20" s="115" t="s">
        <v>119</v>
      </c>
      <c r="C20" s="605" t="s">
        <v>786</v>
      </c>
      <c r="D20" s="605"/>
      <c r="E20" s="605"/>
      <c r="F20" s="605"/>
      <c r="G20" s="605"/>
      <c r="H20" s="605"/>
      <c r="I20" s="605"/>
      <c r="J20" s="605"/>
      <c r="K20" s="605"/>
      <c r="L20" s="605"/>
      <c r="M20" s="605"/>
      <c r="N20" s="605"/>
      <c r="O20" s="605"/>
      <c r="P20" s="605"/>
      <c r="Q20" s="1212"/>
      <c r="R20" s="1213"/>
      <c r="S20" s="1214"/>
      <c r="T20" s="115"/>
      <c r="U20" s="115"/>
      <c r="V20" s="115"/>
      <c r="W20" s="115"/>
      <c r="X20" s="115"/>
      <c r="Y20" s="115"/>
    </row>
    <row r="21" spans="1:25" ht="16.8" thickBot="1" x14ac:dyDescent="0.4">
      <c r="A21" s="115"/>
      <c r="B21" s="115"/>
      <c r="C21" s="605"/>
      <c r="D21" s="605"/>
      <c r="E21" s="605"/>
      <c r="F21" s="605"/>
      <c r="G21" s="605"/>
      <c r="H21" s="605"/>
      <c r="I21" s="605"/>
      <c r="J21" s="605"/>
      <c r="K21" s="605"/>
      <c r="L21" s="605"/>
      <c r="M21" s="605"/>
      <c r="N21" s="605"/>
      <c r="O21" s="605"/>
      <c r="P21" s="605"/>
      <c r="Q21" s="1212"/>
      <c r="R21" s="1215"/>
      <c r="S21" s="1216"/>
      <c r="T21" s="115"/>
      <c r="U21" s="115"/>
      <c r="V21" s="115"/>
      <c r="W21" s="115"/>
      <c r="X21" s="115"/>
      <c r="Y21" s="115"/>
    </row>
    <row r="22" spans="1:25" x14ac:dyDescent="0.35">
      <c r="A22" s="115">
        <v>11</v>
      </c>
      <c r="B22" s="1217" t="s">
        <v>787</v>
      </c>
      <c r="C22" s="1217"/>
      <c r="D22" s="1217"/>
      <c r="E22" s="1217"/>
      <c r="F22" s="1217"/>
      <c r="G22" s="1217"/>
      <c r="H22" s="1217"/>
      <c r="I22" s="1217"/>
      <c r="J22" s="1217"/>
      <c r="K22" s="1217"/>
      <c r="L22" s="1217"/>
      <c r="M22" s="1217"/>
      <c r="N22" s="1217"/>
      <c r="O22" s="1217"/>
      <c r="P22" s="1217"/>
      <c r="Q22" s="1218"/>
      <c r="R22" s="1213"/>
      <c r="S22" s="1214"/>
      <c r="T22" s="115"/>
      <c r="U22" s="115"/>
      <c r="V22" s="115"/>
      <c r="W22" s="115"/>
      <c r="X22" s="115"/>
      <c r="Y22" s="115"/>
    </row>
    <row r="23" spans="1:25" ht="16.2" customHeight="1" thickBot="1" x14ac:dyDescent="0.4">
      <c r="A23" s="115"/>
      <c r="B23" s="1217"/>
      <c r="C23" s="1217"/>
      <c r="D23" s="1217"/>
      <c r="E23" s="1217"/>
      <c r="F23" s="1217"/>
      <c r="G23" s="1217"/>
      <c r="H23" s="1217"/>
      <c r="I23" s="1217"/>
      <c r="J23" s="1217"/>
      <c r="K23" s="1217"/>
      <c r="L23" s="1217"/>
      <c r="M23" s="1217"/>
      <c r="N23" s="1217"/>
      <c r="O23" s="1217"/>
      <c r="P23" s="1217"/>
      <c r="Q23" s="1218"/>
      <c r="R23" s="1215"/>
      <c r="S23" s="1216"/>
      <c r="T23" s="115"/>
      <c r="U23" s="115"/>
      <c r="V23" s="115"/>
      <c r="W23" s="115"/>
      <c r="X23" s="115"/>
      <c r="Y23" s="115"/>
    </row>
    <row r="24" spans="1:25" ht="16.8" thickBot="1" x14ac:dyDescent="0.4">
      <c r="A24" s="115">
        <v>12</v>
      </c>
      <c r="B24" s="1191" t="s">
        <v>788</v>
      </c>
      <c r="C24" s="1191"/>
      <c r="D24" s="1191"/>
      <c r="E24" s="1191"/>
      <c r="F24" s="1191"/>
      <c r="G24" s="1191"/>
      <c r="H24" s="1191"/>
      <c r="I24" s="1191"/>
      <c r="J24" s="1191"/>
      <c r="K24" s="1191"/>
      <c r="L24" s="1191"/>
      <c r="M24" s="1191"/>
      <c r="N24" s="1191"/>
      <c r="O24" s="1191"/>
      <c r="P24" s="1191"/>
      <c r="Q24" s="1192"/>
      <c r="R24" s="1188"/>
      <c r="S24" s="1189"/>
      <c r="T24" s="115"/>
      <c r="U24" s="115"/>
      <c r="V24" s="115"/>
      <c r="W24" s="115"/>
      <c r="X24" s="115"/>
      <c r="Y24" s="115"/>
    </row>
    <row r="25" spans="1:25" ht="16.8" thickBot="1" x14ac:dyDescent="0.4">
      <c r="A25" s="115"/>
      <c r="B25" s="130" t="s">
        <v>117</v>
      </c>
      <c r="C25" s="797" t="s">
        <v>789</v>
      </c>
      <c r="D25" s="797"/>
      <c r="E25" s="797"/>
      <c r="F25" s="797"/>
      <c r="G25" s="797"/>
      <c r="H25" s="797"/>
      <c r="I25" s="797"/>
      <c r="J25" s="797"/>
      <c r="K25" s="797"/>
      <c r="L25" s="797"/>
      <c r="M25" s="797"/>
      <c r="N25" s="797"/>
      <c r="O25" s="797"/>
      <c r="P25" s="797"/>
      <c r="Q25" s="1190"/>
      <c r="R25" s="465"/>
      <c r="S25" s="466"/>
      <c r="T25" s="115"/>
      <c r="U25" s="115"/>
      <c r="V25" s="115"/>
      <c r="W25" s="115"/>
      <c r="X25" s="115"/>
      <c r="Y25" s="115"/>
    </row>
    <row r="26" spans="1:25" ht="17.25" customHeight="1" thickBot="1" x14ac:dyDescent="0.4">
      <c r="A26" s="115"/>
      <c r="B26" s="130" t="s">
        <v>119</v>
      </c>
      <c r="C26" s="797" t="s">
        <v>790</v>
      </c>
      <c r="D26" s="797"/>
      <c r="E26" s="797"/>
      <c r="F26" s="797"/>
      <c r="G26" s="797"/>
      <c r="H26" s="797"/>
      <c r="I26" s="797"/>
      <c r="J26" s="797"/>
      <c r="K26" s="797"/>
      <c r="L26" s="797"/>
      <c r="M26" s="797"/>
      <c r="N26" s="797"/>
      <c r="O26" s="797"/>
      <c r="P26" s="797"/>
      <c r="Q26" s="1190"/>
      <c r="R26" s="465"/>
      <c r="S26" s="466"/>
      <c r="T26" s="115"/>
      <c r="U26" s="115"/>
      <c r="V26" s="115"/>
      <c r="W26" s="115"/>
      <c r="X26" s="115"/>
      <c r="Y26" s="115"/>
    </row>
    <row r="27" spans="1:25" ht="17.25" customHeight="1" thickBot="1" x14ac:dyDescent="0.4">
      <c r="A27" s="115"/>
      <c r="B27" s="130" t="s">
        <v>121</v>
      </c>
      <c r="C27" s="1191" t="s">
        <v>791</v>
      </c>
      <c r="D27" s="1191"/>
      <c r="E27" s="1191"/>
      <c r="F27" s="1191"/>
      <c r="G27" s="1191"/>
      <c r="H27" s="1191"/>
      <c r="I27" s="1191"/>
      <c r="J27" s="1191"/>
      <c r="K27" s="1191"/>
      <c r="L27" s="1191"/>
      <c r="M27" s="1191"/>
      <c r="N27" s="1191"/>
      <c r="O27" s="1191"/>
      <c r="P27" s="1191"/>
      <c r="Q27" s="1192"/>
      <c r="R27" s="465"/>
      <c r="S27" s="466"/>
      <c r="T27" s="115"/>
    </row>
    <row r="28" spans="1:25" ht="16.8" thickBot="1" x14ac:dyDescent="0.4">
      <c r="A28" s="115"/>
      <c r="B28" s="130" t="s">
        <v>792</v>
      </c>
      <c r="C28" s="797" t="s">
        <v>793</v>
      </c>
      <c r="D28" s="797"/>
      <c r="E28" s="797"/>
      <c r="F28" s="797"/>
      <c r="G28" s="797"/>
      <c r="H28" s="797"/>
      <c r="I28" s="797"/>
      <c r="J28" s="797"/>
      <c r="K28" s="797"/>
      <c r="L28" s="797"/>
      <c r="M28" s="797"/>
      <c r="N28" s="797"/>
      <c r="O28" s="797"/>
      <c r="P28" s="797"/>
      <c r="Q28" s="1190"/>
      <c r="R28" s="465"/>
      <c r="S28" s="466"/>
      <c r="T28" s="115"/>
      <c r="U28" s="115"/>
      <c r="V28" s="115"/>
      <c r="W28" s="115"/>
      <c r="X28" s="115"/>
      <c r="Y28" s="115"/>
    </row>
    <row r="29" spans="1:25" ht="16.8" thickBot="1" x14ac:dyDescent="0.4">
      <c r="A29" s="115">
        <v>13</v>
      </c>
      <c r="B29" s="797" t="s">
        <v>794</v>
      </c>
      <c r="C29" s="797"/>
      <c r="D29" s="797"/>
      <c r="E29" s="797"/>
      <c r="F29" s="797"/>
      <c r="G29" s="797"/>
      <c r="H29" s="797"/>
      <c r="I29" s="797"/>
      <c r="J29" s="797"/>
      <c r="K29" s="797"/>
      <c r="L29" s="797"/>
      <c r="M29" s="797"/>
      <c r="N29" s="797"/>
      <c r="O29" s="797"/>
      <c r="P29" s="797"/>
      <c r="Q29" s="1190"/>
      <c r="R29" s="465"/>
      <c r="S29" s="466"/>
      <c r="T29" s="115"/>
      <c r="U29" s="115"/>
      <c r="V29" s="115"/>
      <c r="W29" s="115"/>
      <c r="X29" s="115"/>
      <c r="Y29" s="115"/>
    </row>
    <row r="30" spans="1:25" ht="16.8" thickBot="1" x14ac:dyDescent="0.4">
      <c r="A30" s="115">
        <v>14</v>
      </c>
      <c r="B30" s="797" t="s">
        <v>795</v>
      </c>
      <c r="C30" s="797"/>
      <c r="D30" s="797"/>
      <c r="E30" s="797"/>
      <c r="F30" s="797"/>
      <c r="G30" s="797"/>
      <c r="H30" s="797"/>
      <c r="I30" s="797"/>
      <c r="J30" s="797"/>
      <c r="K30" s="797"/>
      <c r="L30" s="797"/>
      <c r="M30" s="797"/>
      <c r="N30" s="797"/>
      <c r="O30" s="797"/>
      <c r="P30" s="797"/>
      <c r="Q30" s="1190"/>
      <c r="R30" s="465"/>
      <c r="S30" s="466"/>
      <c r="T30" s="115"/>
      <c r="U30" s="115"/>
      <c r="V30" s="115"/>
      <c r="W30" s="115"/>
      <c r="X30" s="115"/>
      <c r="Y30" s="115"/>
    </row>
    <row r="31" spans="1:25" ht="16.8" thickBot="1" x14ac:dyDescent="0.4">
      <c r="A31" s="115">
        <v>15</v>
      </c>
      <c r="B31" s="1193" t="s">
        <v>796</v>
      </c>
      <c r="C31" s="1193"/>
      <c r="D31" s="1193"/>
      <c r="E31" s="1193"/>
      <c r="F31" s="1193"/>
      <c r="G31" s="1193"/>
      <c r="H31" s="1193"/>
      <c r="I31" s="1193"/>
      <c r="J31" s="1193"/>
      <c r="K31" s="1193"/>
      <c r="L31" s="1193"/>
      <c r="M31" s="1193"/>
      <c r="N31" s="1193"/>
      <c r="O31" s="1193"/>
      <c r="P31" s="1193"/>
      <c r="Q31" s="1194"/>
      <c r="R31" s="465"/>
      <c r="S31" s="466"/>
      <c r="T31" s="115"/>
      <c r="U31" s="115"/>
      <c r="V31" s="115"/>
      <c r="W31" s="115"/>
      <c r="X31" s="115"/>
      <c r="Y31" s="115"/>
    </row>
    <row r="32" spans="1:25" ht="16.8" thickBot="1" x14ac:dyDescent="0.4">
      <c r="A32" s="115">
        <v>16</v>
      </c>
      <c r="B32" s="797" t="s">
        <v>797</v>
      </c>
      <c r="C32" s="797"/>
      <c r="D32" s="797"/>
      <c r="E32" s="797"/>
      <c r="F32" s="797"/>
      <c r="G32" s="797"/>
      <c r="H32" s="797"/>
      <c r="I32" s="797"/>
      <c r="J32" s="797"/>
      <c r="K32" s="797"/>
      <c r="L32" s="797"/>
      <c r="M32" s="797"/>
      <c r="N32" s="797"/>
      <c r="O32" s="797"/>
      <c r="P32" s="797"/>
      <c r="Q32" s="1190"/>
      <c r="R32" s="465"/>
      <c r="S32" s="466"/>
      <c r="T32" s="115"/>
      <c r="U32" s="115"/>
      <c r="V32" s="115"/>
      <c r="W32" s="115"/>
      <c r="X32" s="115"/>
      <c r="Y32" s="115"/>
    </row>
    <row r="33" spans="1:25" x14ac:dyDescent="0.35">
      <c r="A33" s="1211" t="s">
        <v>798</v>
      </c>
      <c r="B33" s="1211"/>
      <c r="C33" s="1211"/>
      <c r="D33" s="1211"/>
      <c r="E33" s="1211"/>
      <c r="F33" s="1211"/>
      <c r="G33" s="1211"/>
      <c r="H33" s="1211"/>
      <c r="I33" s="1211"/>
      <c r="J33" s="1211"/>
      <c r="K33" s="1211"/>
      <c r="L33" s="1211"/>
      <c r="M33" s="1211"/>
      <c r="N33" s="1211"/>
      <c r="O33" s="1211"/>
      <c r="P33" s="1211"/>
      <c r="Q33" s="1211"/>
      <c r="R33" s="1211"/>
      <c r="S33" s="1211"/>
      <c r="T33" s="115"/>
      <c r="U33" s="115"/>
      <c r="V33" s="115"/>
      <c r="W33" s="115"/>
      <c r="X33" s="115"/>
      <c r="Y33" s="115"/>
    </row>
    <row r="34" spans="1:25" x14ac:dyDescent="0.35">
      <c r="A34" s="1211"/>
      <c r="B34" s="1211"/>
      <c r="C34" s="1211"/>
      <c r="D34" s="1211"/>
      <c r="E34" s="1211"/>
      <c r="F34" s="1211"/>
      <c r="G34" s="1211"/>
      <c r="H34" s="1211"/>
      <c r="I34" s="1211"/>
      <c r="J34" s="1211"/>
      <c r="K34" s="1211"/>
      <c r="L34" s="1211"/>
      <c r="M34" s="1211"/>
      <c r="N34" s="1211"/>
      <c r="O34" s="1211"/>
      <c r="P34" s="1211"/>
      <c r="Q34" s="1211"/>
      <c r="R34" s="1211"/>
      <c r="S34" s="1211"/>
      <c r="T34" s="115"/>
      <c r="U34" s="115"/>
      <c r="V34" s="115"/>
      <c r="W34" s="115"/>
      <c r="X34" s="115"/>
      <c r="Y34" s="115"/>
    </row>
    <row r="35" spans="1:25" x14ac:dyDescent="0.35">
      <c r="A35" s="1187" t="s">
        <v>799</v>
      </c>
      <c r="B35" s="1187"/>
      <c r="C35" s="1187"/>
      <c r="D35" s="1187"/>
      <c r="E35" s="1187"/>
      <c r="F35" s="1187"/>
      <c r="G35" s="1187"/>
      <c r="H35" s="1187"/>
      <c r="I35" s="1187"/>
      <c r="J35" s="1187"/>
      <c r="K35" s="1187"/>
      <c r="L35" s="1187"/>
      <c r="M35" s="1187"/>
      <c r="N35" s="1187"/>
      <c r="O35" s="1187"/>
      <c r="P35" s="1187"/>
      <c r="Q35" s="1187"/>
      <c r="R35" s="1187"/>
      <c r="S35" s="1187"/>
      <c r="T35" s="115"/>
      <c r="U35" s="115"/>
      <c r="V35" s="115"/>
      <c r="W35" s="115"/>
      <c r="X35" s="115"/>
      <c r="Y35" s="115"/>
    </row>
    <row r="36" spans="1:25" s="192" customFormat="1" x14ac:dyDescent="0.35">
      <c r="A36" s="8"/>
      <c r="B36" s="8"/>
      <c r="C36" s="8"/>
      <c r="D36" s="8"/>
      <c r="E36" s="8"/>
      <c r="F36" s="8"/>
      <c r="G36" s="8"/>
      <c r="H36" s="8"/>
      <c r="I36" s="8"/>
      <c r="J36" s="8"/>
      <c r="K36" s="8"/>
      <c r="L36" s="8"/>
      <c r="M36" s="8"/>
      <c r="N36" s="8"/>
      <c r="O36" s="8"/>
      <c r="P36" s="8"/>
      <c r="Q36" s="8"/>
      <c r="R36" s="8"/>
      <c r="S36" s="8"/>
      <c r="T36" s="2"/>
      <c r="U36" s="2"/>
      <c r="V36" s="2"/>
      <c r="W36" s="2"/>
      <c r="X36" s="2"/>
      <c r="Y36" s="2"/>
    </row>
    <row r="38" spans="1:25" ht="15.6" customHeight="1" x14ac:dyDescent="0.35"/>
    <row r="39" spans="1:25" ht="15" customHeight="1" x14ac:dyDescent="0.35"/>
    <row r="40" spans="1:25" ht="24.75" customHeight="1" x14ac:dyDescent="0.35"/>
    <row r="44" spans="1:25" ht="15.75" customHeight="1" x14ac:dyDescent="0.35"/>
  </sheetData>
  <sheetProtection algorithmName="SHA-512" hashValue="Ne9dzMoFK9Y8ZXpiSK9OnEMsC6bExDC5OQTg0xa9HffqmeI5BEkIylD3xffemi3L03Sw+8t/jBpKyE9R5QgJ0w==" saltValue="No8HQxYbI6eFHe7FHZxH3Q==" spinCount="100000" sheet="1" selectLockedCells="1"/>
  <mergeCells count="55">
    <mergeCell ref="A33:S34"/>
    <mergeCell ref="C20:Q21"/>
    <mergeCell ref="R20:S21"/>
    <mergeCell ref="R31:S31"/>
    <mergeCell ref="B22:Q23"/>
    <mergeCell ref="R22:S23"/>
    <mergeCell ref="B24:Q24"/>
    <mergeCell ref="C28:Q28"/>
    <mergeCell ref="B16:Q17"/>
    <mergeCell ref="R16:S17"/>
    <mergeCell ref="R18:S18"/>
    <mergeCell ref="C19:Q19"/>
    <mergeCell ref="R19:S19"/>
    <mergeCell ref="B18:Q18"/>
    <mergeCell ref="B13:Q13"/>
    <mergeCell ref="R13:S13"/>
    <mergeCell ref="B14:Q14"/>
    <mergeCell ref="R14:S14"/>
    <mergeCell ref="B15:Q15"/>
    <mergeCell ref="R15:S15"/>
    <mergeCell ref="B10:Q10"/>
    <mergeCell ref="R10:S10"/>
    <mergeCell ref="B11:Q11"/>
    <mergeCell ref="R11:S11"/>
    <mergeCell ref="B12:Q12"/>
    <mergeCell ref="R12:S12"/>
    <mergeCell ref="B7:Q7"/>
    <mergeCell ref="R7:S7"/>
    <mergeCell ref="B8:Q8"/>
    <mergeCell ref="R8:S8"/>
    <mergeCell ref="B9:Q9"/>
    <mergeCell ref="R9:S9"/>
    <mergeCell ref="R3:S3"/>
    <mergeCell ref="A5:Q5"/>
    <mergeCell ref="A3:Q3"/>
    <mergeCell ref="B4:Q4"/>
    <mergeCell ref="R4:S4"/>
    <mergeCell ref="R5:S6"/>
    <mergeCell ref="A6:Q6"/>
    <mergeCell ref="A35:S35"/>
    <mergeCell ref="R24:S24"/>
    <mergeCell ref="C25:Q25"/>
    <mergeCell ref="R25:S25"/>
    <mergeCell ref="C26:Q26"/>
    <mergeCell ref="R26:S26"/>
    <mergeCell ref="C27:Q27"/>
    <mergeCell ref="R27:S27"/>
    <mergeCell ref="R28:S28"/>
    <mergeCell ref="B29:Q29"/>
    <mergeCell ref="R29:S29"/>
    <mergeCell ref="B30:Q30"/>
    <mergeCell ref="R30:S30"/>
    <mergeCell ref="B31:Q31"/>
    <mergeCell ref="B32:Q32"/>
    <mergeCell ref="R32:S32"/>
  </mergeCells>
  <dataValidations count="3">
    <dataValidation type="list" allowBlank="1" showInputMessage="1" showErrorMessage="1" sqref="R22 R31:S31 R25:R32 S19 R8:R16 S8:S15 R19:R20" xr:uid="{847331D2-F836-4FFA-B5B3-1ADE046B1647}">
      <formula1>" ,yes,no,n/a"</formula1>
    </dataValidation>
    <dataValidation type="list" allowBlank="1" showInputMessage="1" showErrorMessage="1" sqref="R4:S4" xr:uid="{03E187AF-CC60-451F-BA65-F58C12008EC3}">
      <formula1>"yes,no"</formula1>
    </dataValidation>
    <dataValidation type="list" allowBlank="1" showInputMessage="1" showErrorMessage="1" sqref="R7:S7" xr:uid="{B26B8900-29ED-454F-95CB-9684EC84943D}">
      <formula1>"yes,no,n/a"</formula1>
    </dataValidation>
  </dataValidations>
  <hyperlinks>
    <hyperlink ref="B16:Q17" r:id="rId1" display="If you are applying for HSIP funding, please include a completed Traffic Safety Asset Management (TSAM) Scoresheet from INDOT (https://www.in.gov/indot/traffic-engineering/traffic-guidance-documents/)." xr:uid="{0E6A6AEF-9130-4E73-9532-CAA7D2540956}"/>
    <hyperlink ref="B22:Q23" r:id="rId2" display="If you are applying for CMAQ funding, please include a completed CMAQ Request Form from NIRPC.  This form will have the calulations from the CMAQ Emissions Calculator Toolkit from https://www.fhwa.dot.gov/environment/air_quality/cmaq/toolkit/" xr:uid="{5143EB0E-E67B-43DA-8864-7C501C07654D}"/>
    <hyperlink ref="A33:S34" r:id="rId3" display="Please upload this workbook and all supporting documents here.  https://rtip.nirpc.org/secure2/xtip_amend_menu.asp?amend_type=CFP" xr:uid="{231D9486-B28B-474D-A1C1-791CFFBD2B2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CB867D2EE1FA4694B2786B53F6C669" ma:contentTypeVersion="10" ma:contentTypeDescription="Create a new document." ma:contentTypeScope="" ma:versionID="50a71f5b3d21a29654847d67d3ed4afe">
  <xsd:schema xmlns:xsd="http://www.w3.org/2001/XMLSchema" xmlns:xs="http://www.w3.org/2001/XMLSchema" xmlns:p="http://schemas.microsoft.com/office/2006/metadata/properties" xmlns:ns2="f2d6ee0b-14cd-4972-a8b4-1a086adba9a2" xmlns:ns3="61edf468-4f4a-4343-a976-af9e17cfaaf5" targetNamespace="http://schemas.microsoft.com/office/2006/metadata/properties" ma:root="true" ma:fieldsID="7934e0a5202707f2e9cafa83d1bbf4a7" ns2:_="" ns3:_="">
    <xsd:import namespace="f2d6ee0b-14cd-4972-a8b4-1a086adba9a2"/>
    <xsd:import namespace="61edf468-4f4a-4343-a976-af9e17cfaaf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d6ee0b-14cd-4972-a8b4-1a086adba9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56a841e-219e-4d8b-b182-4f36623e4f0e"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edf468-4f4a-4343-a976-af9e17cfaaf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a443698-8a05-4023-9ad6-39b962bc8bc4}" ma:internalName="TaxCatchAll" ma:showField="CatchAllData" ma:web="61edf468-4f4a-4343-a976-af9e17cfaa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1edf468-4f4a-4343-a976-af9e17cfaaf5" xsi:nil="true"/>
    <lcf76f155ced4ddcb4097134ff3c332f xmlns="f2d6ee0b-14cd-4972-a8b4-1a086adba9a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101D1D6-9AA4-40D7-9FAC-4CFD9F1178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d6ee0b-14cd-4972-a8b4-1a086adba9a2"/>
    <ds:schemaRef ds:uri="61edf468-4f4a-4343-a976-af9e17cfaa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F39CA5-653E-4A80-9E1C-8A4750B4432F}">
  <ds:schemaRefs>
    <ds:schemaRef ds:uri="http://schemas.microsoft.com/sharepoint/v3/contenttype/forms"/>
  </ds:schemaRefs>
</ds:datastoreItem>
</file>

<file path=customXml/itemProps3.xml><?xml version="1.0" encoding="utf-8"?>
<ds:datastoreItem xmlns:ds="http://schemas.openxmlformats.org/officeDocument/2006/customXml" ds:itemID="{2176352D-E9AE-46F1-A36A-14FFD3C24DA0}">
  <ds:schemaRefs>
    <ds:schemaRef ds:uri="http://purl.org/dc/dcmitype/"/>
    <ds:schemaRef ds:uri="f2d6ee0b-14cd-4972-a8b4-1a086adba9a2"/>
    <ds:schemaRef ds:uri="http://schemas.microsoft.com/office/2006/documentManagement/types"/>
    <ds:schemaRef ds:uri="61edf468-4f4a-4343-a976-af9e17cfaaf5"/>
    <ds:schemaRef ds:uri="http://purl.org/dc/elements/1.1/"/>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Start Here</vt:lpstr>
      <vt:lpstr>Programming Rules</vt:lpstr>
      <vt:lpstr>Funding Overview</vt:lpstr>
      <vt:lpstr>Program &amp; Project Types</vt:lpstr>
      <vt:lpstr>Priority Trails Corridor</vt:lpstr>
      <vt:lpstr>Application</vt:lpstr>
      <vt:lpstr>Des # Request</vt:lpstr>
      <vt:lpstr>Checklist</vt:lpstr>
      <vt:lpstr>Application!Print_Area</vt:lpstr>
      <vt:lpstr>'Funding Overview'!Print_Area</vt:lpstr>
      <vt:lpstr>'Program &amp; Project Types'!Print_Area</vt:lpstr>
      <vt:lpstr>'Programming Rules'!Print_Area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Trey Wadsworth</dc:creator>
  <cp:keywords/>
  <dc:description/>
  <cp:lastModifiedBy>Charles Bradsky</cp:lastModifiedBy>
  <cp:revision/>
  <dcterms:created xsi:type="dcterms:W3CDTF">2018-10-31T20:57:26Z</dcterms:created>
  <dcterms:modified xsi:type="dcterms:W3CDTF">2026-10-08T17:55:18Z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0x01010028CB867D2EE1FA4694B2786B53F6C669</vt:lpwstr>
  </property>
  <property fmtid="{D5CDD505-2E9C-101B-9397-08002B2CF9AE}" pid="3" name="Order">
    <vt:r8>12778600</vt:r8>
  </property>
  <property fmtid="{D5CDD505-2E9C-101B-9397-08002B2CF9AE}" pid="4" name="MediaServiceImageTags">
    <vt:lpwstr/>
  </property>
</Properties>
</file>