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unding Sheet - Page 1" sheetId="1" r:id="rId1"/>
    <sheet name="Practices Sheet - Page 2" sheetId="2" r:id="rId2"/>
    <sheet name="NRCS Salary &amp; Support" sheetId="3" r:id="rId3"/>
    <sheet name="Sample Funding Sheet" sheetId="4" r:id="rId4"/>
    <sheet name="Sample Practices Sheet" sheetId="5" r:id="rId5"/>
  </sheets>
  <definedNames>
    <definedName name="_xlnm.Print_Area" localSheetId="0">'Funding Sheet - Page 1'!$A$1:$F$56</definedName>
    <definedName name="_xlnm.Print_Area" localSheetId="2">'NRCS Salary &amp; Support'!$A$1:$H$31</definedName>
    <definedName name="_xlnm.Print_Area" localSheetId="1">'Practices Sheet - Page 2'!$A$1:$F$32</definedName>
    <definedName name="_xlnm.Print_Area" localSheetId="3">'Sample Funding Sheet'!$A$1:$F$61</definedName>
  </definedNames>
  <calcPr fullCalcOnLoad="1"/>
</workbook>
</file>

<file path=xl/sharedStrings.xml><?xml version="1.0" encoding="utf-8"?>
<sst xmlns="http://schemas.openxmlformats.org/spreadsheetml/2006/main" count="318" uniqueCount="175">
  <si>
    <t>Total</t>
  </si>
  <si>
    <t>Total Number</t>
  </si>
  <si>
    <t xml:space="preserve">Conservation Tillage </t>
  </si>
  <si>
    <t>Grade Stabilization Structures</t>
  </si>
  <si>
    <t>Conservation Buffers (Installation)</t>
  </si>
  <si>
    <t>Grassed Waterways (Installation)</t>
  </si>
  <si>
    <t>Diversions</t>
  </si>
  <si>
    <t>Nutrient Management</t>
  </si>
  <si>
    <t>Pest Management</t>
  </si>
  <si>
    <t>Water &amp; Sediment Control Basins</t>
  </si>
  <si>
    <t>Wetland Restoration via Wetland Reserve Program</t>
  </si>
  <si>
    <t>Waste Management Structures</t>
  </si>
  <si>
    <t>Composting Facilities</t>
  </si>
  <si>
    <t>Tree Planting</t>
  </si>
  <si>
    <t>Environmental Quality Incentives Program (EQIP)</t>
  </si>
  <si>
    <t>Conservation Reserve Program (CRP)</t>
  </si>
  <si>
    <t>Wetland Reserve Program (WRP)</t>
  </si>
  <si>
    <t>Lake And River Enhancement Program (LARE)</t>
  </si>
  <si>
    <t>Units</t>
  </si>
  <si>
    <t>No.</t>
  </si>
  <si>
    <t>Acres</t>
  </si>
  <si>
    <t>Feet</t>
  </si>
  <si>
    <t>Total Installation Cost</t>
  </si>
  <si>
    <t>TOTAL COST SHARE THROUGH CONSERVATION PARTNERS</t>
  </si>
  <si>
    <t>Wildlife Habitat Plantings</t>
  </si>
  <si>
    <t>County Investment for District Operations</t>
  </si>
  <si>
    <t>Wildlife Habitat Incentive Program (WHIP)</t>
  </si>
  <si>
    <t>Total Cost Share Provided Through State Agencies</t>
  </si>
  <si>
    <t>Total Cost Share Provided Through SWCD</t>
  </si>
  <si>
    <t>Program Total</t>
  </si>
  <si>
    <t>Contribution</t>
  </si>
  <si>
    <t>Total Cost Share Provided Through Federal Agencies</t>
  </si>
  <si>
    <t>Cost Share to County Landowners/Operators for Conservation Practices:</t>
  </si>
  <si>
    <t>Value Each</t>
  </si>
  <si>
    <t>Other Practice</t>
  </si>
  <si>
    <t>Conservation Buffers (Annual CRP Rental-15 Yrs.)</t>
  </si>
  <si>
    <t>Grassed Waterways (Annual CRP Rental-10 Yrs.)</t>
  </si>
  <si>
    <t>TOTAL PARTNER INVESTMENT IN DISTRICT OPERATIONS</t>
  </si>
  <si>
    <t xml:space="preserve"> </t>
  </si>
  <si>
    <t>Hoosier County Soil and Water Conservation District</t>
  </si>
  <si>
    <t>Timber Stand Improvement</t>
  </si>
  <si>
    <t>City Investment for District Operations - City of Boilerville</t>
  </si>
  <si>
    <t>Grade</t>
  </si>
  <si>
    <t>Salary</t>
  </si>
  <si>
    <t>Benefits</t>
  </si>
  <si>
    <t>Sal.+ Ben.</t>
  </si>
  <si>
    <t>Support</t>
  </si>
  <si>
    <t>GS - 5</t>
  </si>
  <si>
    <t>GS - 6</t>
  </si>
  <si>
    <t>GS - 7</t>
  </si>
  <si>
    <t>GS - 8</t>
  </si>
  <si>
    <t>GS - 9</t>
  </si>
  <si>
    <t>GS - 11</t>
  </si>
  <si>
    <t>GS - 12</t>
  </si>
  <si>
    <t xml:space="preserve">Salary = </t>
  </si>
  <si>
    <t>Annual rates by grade using step 5 to represent an "average" salary by grade.</t>
  </si>
  <si>
    <t>Benefits =</t>
  </si>
  <si>
    <t>20% of Salary</t>
  </si>
  <si>
    <t xml:space="preserve">Support = </t>
  </si>
  <si>
    <t xml:space="preserve">20% of the total of salary plus benefits. Represents costs of office space, supplies, </t>
  </si>
  <si>
    <t>equipment, phone,and vehicle etc. prorated to each FTE.</t>
  </si>
  <si>
    <t>Typical grade ranges for most common Indiana NRCS field positions.</t>
  </si>
  <si>
    <t>GS - 7,8,9</t>
  </si>
  <si>
    <t>GS - 7,9,11</t>
  </si>
  <si>
    <t>Soil Conservationist</t>
  </si>
  <si>
    <t>GS - 11,12</t>
  </si>
  <si>
    <t>District Conservationist</t>
  </si>
  <si>
    <t>GS - 9,11,12</t>
  </si>
  <si>
    <t>Engineer</t>
  </si>
  <si>
    <t>Technical Services Team Leader</t>
  </si>
  <si>
    <t>Other District Income 1</t>
  </si>
  <si>
    <t xml:space="preserve">     </t>
  </si>
  <si>
    <t xml:space="preserve"> &lt;&lt;==========</t>
  </si>
  <si>
    <t xml:space="preserve"> &lt;&lt;=========</t>
  </si>
  <si>
    <t xml:space="preserve"> &lt;&lt;========</t>
  </si>
  <si>
    <t>Days Assisting</t>
  </si>
  <si>
    <t xml:space="preserve">Summary of Practices Installed and Value to Local Community </t>
  </si>
  <si>
    <t>Federal*:</t>
  </si>
  <si>
    <t>State*:</t>
  </si>
  <si>
    <t>Local*:</t>
  </si>
  <si>
    <t>Summary of Practices Installed and Value to Local Community</t>
  </si>
  <si>
    <t xml:space="preserve">From (Month/Day/Year) to (Month/Day/Year) </t>
  </si>
  <si>
    <t xml:space="preserve"> Hoosier County Foundation Education Grant</t>
  </si>
  <si>
    <t>Hoosier County Quail Unlimited Seeding Cost Share Grant</t>
  </si>
  <si>
    <t xml:space="preserve">&lt;Year&gt; or &lt;From (Month/Day/Year) to (Month/Day/Year)&gt; </t>
  </si>
  <si>
    <t>Conservation Practices Installed</t>
  </si>
  <si>
    <t>Estimated Value of New Practices Installed (Includes Landowner Investment and Cost Share)</t>
  </si>
  <si>
    <t>Total Estimated Value of New Practices Applied in County (Benefit To All County Residents)</t>
  </si>
  <si>
    <t>(Includes county personnel working for District)</t>
  </si>
  <si>
    <t xml:space="preserve">* Does not include landowners' investments in practices, which may range from 10% - 50% of total cost. For a detailed list of new conservation </t>
  </si>
  <si>
    <t>practices installed during this timeframe as well as their estimated values, see the reverse side of this form.</t>
  </si>
  <si>
    <t>Assistance for District Operations Costs:</t>
  </si>
  <si>
    <t>* Does not include landowners' investments in practices, which may range from 10% - 50% of total cost. For a detailed list of new conservation</t>
  </si>
  <si>
    <t>Total Local Investment for District Operations (Other Than County Tax Dollars)</t>
  </si>
  <si>
    <t>Other State Investment for District Operations</t>
  </si>
  <si>
    <t>Other LOCAL Investments for District Operations</t>
  </si>
  <si>
    <t>TOTAL CONSERVATION INVESTMENT LEVERAGED THROUGH THE SWCD</t>
  </si>
  <si>
    <t xml:space="preserve">RETURN: EACH COUNTY TAX DOLLAR INVESTED IN THE SWCD LEVERAGES: </t>
  </si>
  <si>
    <t>FEDERAL Investments for District Operations</t>
  </si>
  <si>
    <t>STATE Investments for District Operations</t>
  </si>
  <si>
    <t>Total State Investment for District Operations</t>
  </si>
  <si>
    <t>Other Federal Investment for District Operations</t>
  </si>
  <si>
    <t>Total Federal Investment for District Operations</t>
  </si>
  <si>
    <t>TOTAL PARTNER INVESTMENT FOR DISTRICT OPERATIONS</t>
  </si>
  <si>
    <t>TOTAL CONSERVATION INVESTMENT LEVERAGED THROUGH THE HOOSIER SWCD</t>
  </si>
  <si>
    <t>(Estimated)</t>
  </si>
  <si>
    <t>(Averaged)</t>
  </si>
  <si>
    <t>SWCD Support Position</t>
  </si>
  <si>
    <t xml:space="preserve">                                  reporting system along with Conservation Partnership staff group input)</t>
  </si>
  <si>
    <t>&lt;YOUR&gt; County Soil and Water Conservation District</t>
  </si>
  <si>
    <t>EPA 319 Nonpoint Source Program - Trailblazer Creek Cost Share Program</t>
  </si>
  <si>
    <t>EPA 319 Nonpoint Source Program - Cardinal Creek Watershed Specialist Position</t>
  </si>
  <si>
    <t xml:space="preserve">(Numbers for the above sheet are derived from the USDA-NRCS P.R.S. </t>
  </si>
  <si>
    <t>ISDA-DOSC TOTAL</t>
  </si>
  <si>
    <t>USDA - NRCS Staff &amp; Support (Local - District Conservationist)</t>
  </si>
  <si>
    <t>Daily Value</t>
  </si>
  <si>
    <t>To SWCD</t>
  </si>
  <si>
    <t>Total Value</t>
  </si>
  <si>
    <t xml:space="preserve">(Includes portion(s) of salaries and support for all LOCAL USDA-NRCS staff. Refer to spreadsheet section titled "NRCS Salary &amp; Support Info" to determine total salary, benefits &amp; support.) </t>
  </si>
  <si>
    <t xml:space="preserve">(Includes portion(s) of salaries and support for all REGIONAL USDA-NRCS staff. Refer to spreadsheet section titled "NRCS Salary &amp; Support Info" to determine total salaries, benfits and support.) </t>
  </si>
  <si>
    <t>ISDA - DOSC Regional Support (Technical &amp; SWCD Support Staff)</t>
  </si>
  <si>
    <t>To District</t>
  </si>
  <si>
    <t>GS - 10</t>
  </si>
  <si>
    <t>ISDA District Support Specialist (DSS)</t>
  </si>
  <si>
    <t>ISDA Resource Specialist (RS)</t>
  </si>
  <si>
    <t>USDA - NRCS Staff &amp; Support (Regional - Conservation Implementation Team)</t>
  </si>
  <si>
    <t>IDNR Forestry Cost Share Funds</t>
  </si>
  <si>
    <t>USDA - NRCS Contribution Agreement (SWCD Technician)</t>
  </si>
  <si>
    <t>Indiana State Department of Agriculture</t>
  </si>
  <si>
    <t>Lake And River Enhancement Program (LARE) - Eagle Slough Watershed</t>
  </si>
  <si>
    <t>Salary By 1.6 for Support &amp; Benefits</t>
  </si>
  <si>
    <t>$199 per 7.5 Hr. Day</t>
  </si>
  <si>
    <t>$258 per 7.5 Hr. Day</t>
  </si>
  <si>
    <t>Times 7.5 Hr. Day</t>
  </si>
  <si>
    <t xml:space="preserve">Divide by 2080 Hrs. Per Year </t>
  </si>
  <si>
    <t>Clean Water Indiana Sediment and Nutrient Reduction Grant (SNRG)</t>
  </si>
  <si>
    <t>Clean Water Indiana Conservation Consulting Initiative (CCI)</t>
  </si>
  <si>
    <t>Clean Water Indiana Emergency Conservation Assistance Program (ECAP)</t>
  </si>
  <si>
    <t>Conservation Security Program (CSP)</t>
  </si>
  <si>
    <t>Grassland Reserve Program (GRP)</t>
  </si>
  <si>
    <t>MS4 Educational Services Contract - City of Eagleton</t>
  </si>
  <si>
    <t>Clean Water Indiana State Match - County Support for District Operations</t>
  </si>
  <si>
    <t>Conservation Reserve Enhancement Program (CREP)</t>
  </si>
  <si>
    <t>Clean Water Indiana Training Incentives Grant</t>
  </si>
  <si>
    <t xml:space="preserve">Other Federal  </t>
  </si>
  <si>
    <t xml:space="preserve">Other State </t>
  </si>
  <si>
    <t xml:space="preserve"> Clean Water Indiana Conservation Marketing Initiative Grant (CMIG)</t>
  </si>
  <si>
    <t>USDA - NRCS Contribution Agreement (Technical or Administrative)</t>
  </si>
  <si>
    <t>(To calculate, refer to the section to the right labeled "Est. Salary &amp; Support for State of Indiana Technical &amp; SWCD Support Staff")&lt;&lt;&lt;&lt;&lt;&lt;&lt;&lt;&lt;&lt;&lt;&lt;&lt;&lt;&lt;</t>
  </si>
  <si>
    <t>Estimated Salary &amp; Support for State of Indiana Technical &amp; SWCD Support Staff</t>
  </si>
  <si>
    <t>State Incentive Payments - Conservation Reserve Enhancement Program (CREP)</t>
  </si>
  <si>
    <t>Engineering Technician</t>
  </si>
  <si>
    <t>Clean Water Indiana Program Grant: Cost Share Incentives (CWI):</t>
  </si>
  <si>
    <t>Clean Water Indiana Supervisor &amp; Staff Training Grant</t>
  </si>
  <si>
    <t>Clean Water Indiana Grant Program: Education &amp; Staffing</t>
  </si>
  <si>
    <t>Agricultural Conservation Easement Program (ACEP)</t>
  </si>
  <si>
    <t>INField Advantage</t>
  </si>
  <si>
    <t>EPA 319/205(j) Nonpoint Source Program</t>
  </si>
  <si>
    <t>GSS corn fields $171, GSS soybean fields $131, RST fields $671, Indiana Pork Project GSS fields add $308 to the base GSS corn field value, General support per group - $4,500</t>
  </si>
  <si>
    <t>OTHER Investments for District Operations</t>
  </si>
  <si>
    <t>Total Other Investment for District Operations</t>
  </si>
  <si>
    <t>Other</t>
  </si>
  <si>
    <t>Other Local</t>
  </si>
  <si>
    <t xml:space="preserve">Other </t>
  </si>
  <si>
    <t>Total Cost Share Provided Through Other Sources</t>
  </si>
  <si>
    <t>Other Sources*:</t>
  </si>
  <si>
    <t xml:space="preserve">Toyota Grant- Rainscaping Our Communities Program </t>
  </si>
  <si>
    <t>Conservation Cropping Systems Initiative (CCSI)</t>
  </si>
  <si>
    <t>Conservation Cropping Systems Initiative</t>
  </si>
  <si>
    <t>Total Other Sources Investment for District Operations</t>
  </si>
  <si>
    <t>OTHER SOURCES Investments for District Operations</t>
  </si>
  <si>
    <t xml:space="preserve">($5300 per county for training of ICP staff &amp; ag professionals, workshop support,outreach support and speaker support) </t>
  </si>
  <si>
    <t>2019 GENERAL SCHEDULE</t>
  </si>
  <si>
    <t>From January 1, 2018 to December 31, 2018</t>
  </si>
  <si>
    <t xml:space="preserve">Coca Cola Foundation Grant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</si>
</sst>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.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0"/>
    </font>
    <font>
      <b/>
      <i/>
      <sz val="10"/>
      <color indexed="12"/>
      <name val="Arial"/>
      <family val="0"/>
    </font>
    <font>
      <sz val="16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i/>
      <sz val="11.5"/>
      <name val="Arial"/>
      <family val="2"/>
    </font>
    <font>
      <b/>
      <sz val="9.5"/>
      <name val="Arial"/>
      <family val="2"/>
    </font>
    <font>
      <b/>
      <i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10" xfId="44" applyBorder="1" applyAlignment="1">
      <alignment/>
    </xf>
    <xf numFmtId="44" fontId="0" fillId="0" borderId="0" xfId="44" applyAlignment="1">
      <alignment/>
    </xf>
    <xf numFmtId="0" fontId="0" fillId="0" borderId="11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44" fontId="1" fillId="0" borderId="0" xfId="44" applyFont="1" applyFill="1" applyBorder="1" applyAlignment="1">
      <alignment horizontal="center" vertical="center"/>
    </xf>
    <xf numFmtId="44" fontId="0" fillId="0" borderId="0" xfId="44" applyFill="1" applyBorder="1" applyAlignment="1">
      <alignment/>
    </xf>
    <xf numFmtId="0" fontId="0" fillId="0" borderId="12" xfId="0" applyBorder="1" applyAlignment="1">
      <alignment/>
    </xf>
    <xf numFmtId="44" fontId="0" fillId="33" borderId="13" xfId="44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4" fontId="0" fillId="0" borderId="11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0" borderId="0" xfId="44" applyBorder="1" applyAlignment="1" applyProtection="1">
      <alignment/>
      <protection locked="0"/>
    </xf>
    <xf numFmtId="44" fontId="0" fillId="0" borderId="0" xfId="44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44" fontId="0" fillId="0" borderId="17" xfId="44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44" fontId="1" fillId="34" borderId="0" xfId="44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0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1" fillId="0" borderId="21" xfId="44" applyFont="1" applyFill="1" applyBorder="1" applyAlignment="1">
      <alignment/>
    </xf>
    <xf numFmtId="44" fontId="2" fillId="0" borderId="22" xfId="44" applyFont="1" applyFill="1" applyBorder="1" applyAlignment="1">
      <alignment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44" fontId="2" fillId="33" borderId="19" xfId="44" applyFont="1" applyFill="1" applyBorder="1" applyAlignment="1">
      <alignment/>
    </xf>
    <xf numFmtId="44" fontId="1" fillId="33" borderId="23" xfId="44" applyFont="1" applyFill="1" applyBorder="1" applyAlignment="1">
      <alignment/>
    </xf>
    <xf numFmtId="0" fontId="0" fillId="33" borderId="24" xfId="0" applyFill="1" applyBorder="1" applyAlignment="1">
      <alignment/>
    </xf>
    <xf numFmtId="44" fontId="2" fillId="33" borderId="24" xfId="44" applyFont="1" applyFill="1" applyBorder="1" applyAlignment="1">
      <alignment/>
    </xf>
    <xf numFmtId="44" fontId="2" fillId="33" borderId="25" xfId="44" applyFont="1" applyFill="1" applyBorder="1" applyAlignment="1">
      <alignment/>
    </xf>
    <xf numFmtId="44" fontId="0" fillId="0" borderId="11" xfId="44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33" borderId="24" xfId="44" applyFont="1" applyFill="1" applyBorder="1" applyAlignment="1">
      <alignment/>
    </xf>
    <xf numFmtId="44" fontId="2" fillId="33" borderId="25" xfId="44" applyFont="1" applyFill="1" applyBorder="1" applyAlignment="1">
      <alignment horizontal="right"/>
    </xf>
    <xf numFmtId="0" fontId="0" fillId="33" borderId="23" xfId="0" applyFill="1" applyBorder="1" applyAlignment="1" applyProtection="1">
      <alignment/>
      <protection/>
    </xf>
    <xf numFmtId="44" fontId="0" fillId="33" borderId="24" xfId="44" applyFont="1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19" xfId="0" applyFont="1" applyFill="1" applyBorder="1" applyAlignment="1">
      <alignment horizontal="left" wrapText="1"/>
    </xf>
    <xf numFmtId="0" fontId="0" fillId="33" borderId="20" xfId="0" applyFill="1" applyBorder="1" applyAlignment="1">
      <alignment/>
    </xf>
    <xf numFmtId="44" fontId="0" fillId="33" borderId="21" xfId="44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44" fontId="0" fillId="0" borderId="21" xfId="44" applyFont="1" applyBorder="1" applyAlignment="1">
      <alignment/>
    </xf>
    <xf numFmtId="0" fontId="0" fillId="33" borderId="23" xfId="0" applyFill="1" applyBorder="1" applyAlignment="1">
      <alignment/>
    </xf>
    <xf numFmtId="44" fontId="0" fillId="33" borderId="23" xfId="44" applyFont="1" applyFill="1" applyBorder="1" applyAlignment="1">
      <alignment/>
    </xf>
    <xf numFmtId="8" fontId="0" fillId="33" borderId="24" xfId="44" applyNumberFormat="1" applyFont="1" applyFill="1" applyBorder="1" applyAlignment="1">
      <alignment/>
    </xf>
    <xf numFmtId="44" fontId="4" fillId="0" borderId="22" xfId="44" applyFont="1" applyFill="1" applyBorder="1" applyAlignment="1">
      <alignment/>
    </xf>
    <xf numFmtId="44" fontId="2" fillId="35" borderId="23" xfId="44" applyFont="1" applyFill="1" applyBorder="1" applyAlignment="1">
      <alignment horizontal="center" vertical="center"/>
    </xf>
    <xf numFmtId="44" fontId="0" fillId="0" borderId="0" xfId="44" applyFont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NumberFormat="1" applyFont="1" applyBorder="1" applyAlignment="1" applyProtection="1">
      <alignment/>
      <protection locked="0"/>
    </xf>
    <xf numFmtId="44" fontId="2" fillId="33" borderId="19" xfId="44" applyNumberFormat="1" applyFont="1" applyFill="1" applyBorder="1" applyAlignment="1">
      <alignment/>
    </xf>
    <xf numFmtId="44" fontId="2" fillId="34" borderId="22" xfId="44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0" fillId="0" borderId="20" xfId="44" applyFont="1" applyFill="1" applyBorder="1" applyAlignment="1">
      <alignment/>
    </xf>
    <xf numFmtId="0" fontId="0" fillId="33" borderId="23" xfId="0" applyFont="1" applyFill="1" applyBorder="1" applyAlignment="1" applyProtection="1">
      <alignment/>
      <protection/>
    </xf>
    <xf numFmtId="44" fontId="0" fillId="0" borderId="0" xfId="44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4" fontId="0" fillId="33" borderId="21" xfId="44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NumberFormat="1" applyFont="1" applyBorder="1" applyAlignment="1">
      <alignment/>
    </xf>
    <xf numFmtId="0" fontId="0" fillId="33" borderId="23" xfId="0" applyFont="1" applyFill="1" applyBorder="1" applyAlignment="1">
      <alignment/>
    </xf>
    <xf numFmtId="44" fontId="0" fillId="0" borderId="0" xfId="44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4" fontId="0" fillId="33" borderId="23" xfId="44" applyFont="1" applyFill="1" applyBorder="1" applyAlignment="1">
      <alignment/>
    </xf>
    <xf numFmtId="8" fontId="0" fillId="33" borderId="24" xfId="44" applyNumberFormat="1" applyFont="1" applyFill="1" applyBorder="1" applyAlignment="1">
      <alignment/>
    </xf>
    <xf numFmtId="44" fontId="0" fillId="0" borderId="21" xfId="44" applyFont="1" applyBorder="1" applyAlignment="1">
      <alignment/>
    </xf>
    <xf numFmtId="0" fontId="0" fillId="34" borderId="0" xfId="0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8" fillId="35" borderId="23" xfId="44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4" fontId="7" fillId="0" borderId="0" xfId="44" applyFont="1" applyAlignment="1" applyProtection="1">
      <alignment/>
      <protection locked="0"/>
    </xf>
    <xf numFmtId="44" fontId="0" fillId="0" borderId="20" xfId="44" applyFill="1" applyBorder="1" applyAlignment="1">
      <alignment/>
    </xf>
    <xf numFmtId="44" fontId="1" fillId="0" borderId="20" xfId="44" applyFont="1" applyFill="1" applyBorder="1" applyAlignment="1">
      <alignment/>
    </xf>
    <xf numFmtId="44" fontId="1" fillId="0" borderId="22" xfId="44" applyFont="1" applyFill="1" applyBorder="1" applyAlignment="1">
      <alignment/>
    </xf>
    <xf numFmtId="44" fontId="0" fillId="0" borderId="10" xfId="44" applyFont="1" applyBorder="1" applyAlignment="1">
      <alignment/>
    </xf>
    <xf numFmtId="0" fontId="11" fillId="0" borderId="0" xfId="0" applyFont="1" applyAlignment="1">
      <alignment/>
    </xf>
    <xf numFmtId="44" fontId="11" fillId="0" borderId="0" xfId="44" applyFont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7" fillId="0" borderId="20" xfId="44" applyNumberFormat="1" applyFont="1" applyFill="1" applyBorder="1" applyAlignment="1">
      <alignment/>
    </xf>
    <xf numFmtId="169" fontId="0" fillId="0" borderId="12" xfId="0" applyNumberFormat="1" applyFont="1" applyBorder="1" applyAlignment="1">
      <alignment horizontal="left"/>
    </xf>
    <xf numFmtId="169" fontId="0" fillId="0" borderId="11" xfId="0" applyNumberFormat="1" applyFont="1" applyFill="1" applyBorder="1" applyAlignment="1">
      <alignment/>
    </xf>
    <xf numFmtId="169" fontId="0" fillId="0" borderId="11" xfId="44" applyNumberFormat="1" applyFont="1" applyFill="1" applyBorder="1" applyAlignment="1">
      <alignment/>
    </xf>
    <xf numFmtId="169" fontId="0" fillId="0" borderId="14" xfId="0" applyNumberFormat="1" applyFont="1" applyBorder="1" applyAlignment="1">
      <alignment horizontal="left"/>
    </xf>
    <xf numFmtId="169" fontId="0" fillId="0" borderId="12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/>
      <protection locked="0"/>
    </xf>
    <xf numFmtId="169" fontId="0" fillId="0" borderId="11" xfId="0" applyNumberFormat="1" applyFont="1" applyBorder="1" applyAlignment="1" applyProtection="1">
      <alignment horizontal="center"/>
      <protection/>
    </xf>
    <xf numFmtId="169" fontId="0" fillId="0" borderId="11" xfId="44" applyNumberFormat="1" applyFont="1" applyBorder="1" applyAlignment="1" applyProtection="1">
      <alignment/>
      <protection locked="0"/>
    </xf>
    <xf numFmtId="169" fontId="0" fillId="0" borderId="14" xfId="0" applyNumberFormat="1" applyFont="1" applyBorder="1" applyAlignment="1">
      <alignment/>
    </xf>
    <xf numFmtId="169" fontId="0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center"/>
      <protection/>
    </xf>
    <xf numFmtId="169" fontId="0" fillId="0" borderId="0" xfId="44" applyNumberFormat="1" applyFont="1" applyBorder="1" applyAlignment="1" applyProtection="1">
      <alignment/>
      <protection locked="0"/>
    </xf>
    <xf numFmtId="169" fontId="0" fillId="0" borderId="21" xfId="44" applyNumberFormat="1" applyFont="1" applyFill="1" applyBorder="1" applyAlignment="1">
      <alignment/>
    </xf>
    <xf numFmtId="44" fontId="0" fillId="0" borderId="0" xfId="44" applyNumberFormat="1" applyFont="1" applyFill="1" applyBorder="1" applyAlignment="1" applyProtection="1">
      <alignment/>
      <protection locked="0"/>
    </xf>
    <xf numFmtId="44" fontId="0" fillId="0" borderId="11" xfId="44" applyNumberFormat="1" applyFont="1" applyFill="1" applyBorder="1" applyAlignment="1" applyProtection="1">
      <alignment/>
      <protection locked="0"/>
    </xf>
    <xf numFmtId="44" fontId="2" fillId="33" borderId="19" xfId="44" applyNumberFormat="1" applyFon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44" fontId="2" fillId="0" borderId="22" xfId="44" applyNumberFormat="1" applyFont="1" applyFill="1" applyBorder="1" applyAlignment="1">
      <alignment/>
    </xf>
    <xf numFmtId="44" fontId="4" fillId="0" borderId="22" xfId="44" applyNumberFormat="1" applyFont="1" applyFill="1" applyBorder="1" applyAlignment="1">
      <alignment/>
    </xf>
    <xf numFmtId="0" fontId="11" fillId="0" borderId="0" xfId="0" applyFont="1" applyAlignment="1" quotePrefix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/>
    </xf>
    <xf numFmtId="44" fontId="11" fillId="0" borderId="26" xfId="44" applyFont="1" applyBorder="1" applyAlignment="1">
      <alignment/>
    </xf>
    <xf numFmtId="0" fontId="16" fillId="0" borderId="28" xfId="0" applyFont="1" applyBorder="1" applyAlignment="1">
      <alignment horizontal="center"/>
    </xf>
    <xf numFmtId="44" fontId="12" fillId="0" borderId="29" xfId="44" applyFont="1" applyBorder="1" applyAlignment="1">
      <alignment/>
    </xf>
    <xf numFmtId="44" fontId="12" fillId="0" borderId="0" xfId="44" applyFont="1" applyFill="1" applyBorder="1" applyAlignment="1">
      <alignment/>
    </xf>
    <xf numFmtId="44" fontId="0" fillId="0" borderId="13" xfId="44" applyFont="1" applyFill="1" applyBorder="1" applyAlignment="1" applyProtection="1">
      <alignment horizontal="right"/>
      <protection locked="0"/>
    </xf>
    <xf numFmtId="44" fontId="2" fillId="33" borderId="18" xfId="44" applyFont="1" applyFill="1" applyBorder="1" applyAlignment="1">
      <alignment horizontal="right"/>
    </xf>
    <xf numFmtId="44" fontId="0" fillId="0" borderId="30" xfId="44" applyFont="1" applyFill="1" applyBorder="1" applyAlignment="1" applyProtection="1">
      <alignment horizontal="right"/>
      <protection locked="0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44" fontId="11" fillId="0" borderId="28" xfId="44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31" xfId="0" applyFont="1" applyFill="1" applyBorder="1" applyAlignment="1">
      <alignment/>
    </xf>
    <xf numFmtId="44" fontId="9" fillId="0" borderId="31" xfId="44" applyFont="1" applyFill="1" applyBorder="1" applyAlignment="1">
      <alignment/>
    </xf>
    <xf numFmtId="0" fontId="0" fillId="0" borderId="0" xfId="0" applyBorder="1" applyAlignment="1">
      <alignment wrapText="1"/>
    </xf>
    <xf numFmtId="44" fontId="1" fillId="33" borderId="24" xfId="44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44" fontId="9" fillId="33" borderId="22" xfId="44" applyNumberFormat="1" applyFont="1" applyFill="1" applyBorder="1" applyAlignment="1" applyProtection="1">
      <alignment/>
      <protection locked="0"/>
    </xf>
    <xf numFmtId="0" fontId="21" fillId="0" borderId="32" xfId="0" applyFont="1" applyBorder="1" applyAlignment="1">
      <alignment horizontal="left"/>
    </xf>
    <xf numFmtId="169" fontId="21" fillId="0" borderId="14" xfId="0" applyNumberFormat="1" applyFont="1" applyBorder="1" applyAlignment="1">
      <alignment horizontal="left"/>
    </xf>
    <xf numFmtId="44" fontId="22" fillId="33" borderId="22" xfId="44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center" wrapText="1"/>
      <protection/>
    </xf>
    <xf numFmtId="0" fontId="5" fillId="33" borderId="3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169" fontId="24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44" fontId="11" fillId="0" borderId="28" xfId="44" applyNumberFormat="1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35" xfId="0" applyFont="1" applyBorder="1" applyAlignment="1">
      <alignment/>
    </xf>
    <xf numFmtId="44" fontId="11" fillId="0" borderId="0" xfId="44" applyNumberFormat="1" applyFont="1" applyBorder="1" applyAlignment="1">
      <alignment horizontal="center"/>
    </xf>
    <xf numFmtId="49" fontId="11" fillId="0" borderId="0" xfId="0" applyNumberFormat="1" applyFont="1" applyBorder="1" applyAlignment="1" quotePrefix="1">
      <alignment/>
    </xf>
    <xf numFmtId="44" fontId="12" fillId="0" borderId="0" xfId="44" applyFont="1" applyBorder="1" applyAlignment="1">
      <alignment/>
    </xf>
    <xf numFmtId="49" fontId="11" fillId="0" borderId="0" xfId="0" applyNumberFormat="1" applyFont="1" applyBorder="1" applyAlignment="1">
      <alignment/>
    </xf>
    <xf numFmtId="0" fontId="26" fillId="33" borderId="13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6" fontId="0" fillId="0" borderId="0" xfId="0" applyNumberFormat="1" applyFont="1" applyFill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9" fontId="11" fillId="0" borderId="0" xfId="44" applyNumberFormat="1" applyFont="1" applyBorder="1" applyAlignment="1">
      <alignment horizontal="right" wrapText="1"/>
    </xf>
    <xf numFmtId="44" fontId="32" fillId="0" borderId="0" xfId="44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44" fontId="31" fillId="0" borderId="0" xfId="44" applyNumberFormat="1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6" fontId="29" fillId="0" borderId="0" xfId="0" applyNumberFormat="1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44" fontId="11" fillId="0" borderId="26" xfId="44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/>
    </xf>
    <xf numFmtId="169" fontId="11" fillId="0" borderId="36" xfId="46" applyNumberFormat="1" applyFont="1" applyBorder="1" applyAlignment="1">
      <alignment/>
    </xf>
    <xf numFmtId="169" fontId="12" fillId="0" borderId="36" xfId="46" applyNumberFormat="1" applyFont="1" applyBorder="1" applyAlignment="1">
      <alignment/>
    </xf>
    <xf numFmtId="44" fontId="12" fillId="0" borderId="36" xfId="46" applyFont="1" applyBorder="1" applyAlignment="1">
      <alignment/>
    </xf>
    <xf numFmtId="0" fontId="12" fillId="36" borderId="37" xfId="0" applyFont="1" applyFill="1" applyBorder="1" applyAlignment="1">
      <alignment horizontal="center"/>
    </xf>
    <xf numFmtId="0" fontId="12" fillId="36" borderId="36" xfId="0" applyFont="1" applyFill="1" applyBorder="1" applyAlignment="1">
      <alignment horizontal="center"/>
    </xf>
    <xf numFmtId="169" fontId="11" fillId="36" borderId="40" xfId="46" applyNumberFormat="1" applyFont="1" applyFill="1" applyBorder="1" applyAlignment="1">
      <alignment horizontal="right" wrapText="1"/>
    </xf>
    <xf numFmtId="169" fontId="11" fillId="36" borderId="41" xfId="46" applyNumberFormat="1" applyFont="1" applyFill="1" applyBorder="1" applyAlignment="1">
      <alignment/>
    </xf>
    <xf numFmtId="169" fontId="11" fillId="36" borderId="36" xfId="46" applyNumberFormat="1" applyFont="1" applyFill="1" applyBorder="1" applyAlignment="1">
      <alignment/>
    </xf>
    <xf numFmtId="0" fontId="68" fillId="0" borderId="0" xfId="0" applyFont="1" applyFill="1" applyAlignment="1">
      <alignment/>
    </xf>
    <xf numFmtId="44" fontId="15" fillId="0" borderId="27" xfId="44" applyFont="1" applyFill="1" applyBorder="1" applyAlignment="1">
      <alignment horizontal="center"/>
    </xf>
    <xf numFmtId="44" fontId="0" fillId="0" borderId="20" xfId="44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3" xfId="0" applyFill="1" applyBorder="1" applyAlignment="1">
      <alignment/>
    </xf>
    <xf numFmtId="44" fontId="0" fillId="0" borderId="33" xfId="44" applyFont="1" applyFill="1" applyBorder="1" applyAlignment="1">
      <alignment/>
    </xf>
    <xf numFmtId="0" fontId="1" fillId="0" borderId="42" xfId="0" applyFont="1" applyBorder="1" applyAlignment="1">
      <alignment/>
    </xf>
    <xf numFmtId="0" fontId="0" fillId="0" borderId="33" xfId="0" applyFont="1" applyBorder="1" applyAlignment="1">
      <alignment/>
    </xf>
    <xf numFmtId="44" fontId="0" fillId="0" borderId="33" xfId="44" applyFont="1" applyBorder="1" applyAlignment="1">
      <alignment/>
    </xf>
    <xf numFmtId="44" fontId="2" fillId="0" borderId="33" xfId="44" applyNumberFormat="1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44" fontId="0" fillId="0" borderId="43" xfId="44" applyFont="1" applyFill="1" applyBorder="1" applyAlignment="1">
      <alignment/>
    </xf>
    <xf numFmtId="44" fontId="0" fillId="0" borderId="17" xfId="44" applyFont="1" applyFill="1" applyBorder="1" applyAlignment="1">
      <alignment/>
    </xf>
    <xf numFmtId="169" fontId="0" fillId="0" borderId="42" xfId="0" applyNumberFormat="1" applyFont="1" applyBorder="1" applyAlignment="1" applyProtection="1">
      <alignment horizontal="left"/>
      <protection/>
    </xf>
    <xf numFmtId="169" fontId="0" fillId="0" borderId="33" xfId="0" applyNumberFormat="1" applyFont="1" applyBorder="1" applyAlignment="1" applyProtection="1">
      <alignment horizontal="left"/>
      <protection/>
    </xf>
    <xf numFmtId="169" fontId="0" fillId="0" borderId="43" xfId="0" applyNumberFormat="1" applyFont="1" applyBorder="1" applyAlignment="1" applyProtection="1">
      <alignment horizontal="left"/>
      <protection/>
    </xf>
    <xf numFmtId="169" fontId="0" fillId="0" borderId="14" xfId="0" applyNumberFormat="1" applyFont="1" applyBorder="1" applyAlignment="1" applyProtection="1">
      <alignment horizontal="left"/>
      <protection/>
    </xf>
    <xf numFmtId="169" fontId="0" fillId="0" borderId="0" xfId="0" applyNumberFormat="1" applyFont="1" applyBorder="1" applyAlignment="1" applyProtection="1">
      <alignment horizontal="left"/>
      <protection/>
    </xf>
    <xf numFmtId="169" fontId="0" fillId="0" borderId="13" xfId="0" applyNumberFormat="1" applyFont="1" applyBorder="1" applyAlignment="1" applyProtection="1">
      <alignment horizontal="left"/>
      <protection/>
    </xf>
    <xf numFmtId="169" fontId="0" fillId="0" borderId="18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9" fontId="0" fillId="0" borderId="17" xfId="44" applyNumberFormat="1" applyFont="1" applyFill="1" applyBorder="1" applyAlignment="1">
      <alignment/>
    </xf>
    <xf numFmtId="44" fontId="0" fillId="0" borderId="30" xfId="44" applyNumberFormat="1" applyFont="1" applyFill="1" applyBorder="1" applyAlignment="1">
      <alignment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Fill="1" applyBorder="1" applyAlignment="1" applyProtection="1">
      <alignment horizontal="center" wrapText="1"/>
      <protection/>
    </xf>
    <xf numFmtId="0" fontId="19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6" fillId="33" borderId="19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2" fillId="33" borderId="19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5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8" fillId="33" borderId="42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8" fillId="33" borderId="43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30" xfId="0" applyFont="1" applyFill="1" applyBorder="1" applyAlignment="1">
      <alignment horizontal="center" wrapText="1"/>
    </xf>
    <xf numFmtId="169" fontId="2" fillId="0" borderId="44" xfId="0" applyNumberFormat="1" applyFont="1" applyBorder="1" applyAlignment="1" applyProtection="1">
      <alignment horizontal="center"/>
      <protection/>
    </xf>
    <xf numFmtId="169" fontId="2" fillId="0" borderId="45" xfId="0" applyNumberFormat="1" applyFont="1" applyBorder="1" applyAlignment="1" applyProtection="1">
      <alignment horizontal="center"/>
      <protection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69" fontId="2" fillId="0" borderId="44" xfId="0" applyNumberFormat="1" applyFont="1" applyBorder="1" applyAlignment="1">
      <alignment horizontal="center"/>
    </xf>
    <xf numFmtId="169" fontId="0" fillId="0" borderId="45" xfId="0" applyNumberFormat="1" applyFont="1" applyBorder="1" applyAlignment="1">
      <alignment/>
    </xf>
    <xf numFmtId="0" fontId="25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0" fillId="33" borderId="17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95" zoomScaleNormal="95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2.57421875" style="0" customWidth="1"/>
    <col min="2" max="2" width="8.421875" style="0" customWidth="1"/>
    <col min="3" max="3" width="6.00390625" style="0" customWidth="1"/>
    <col min="4" max="4" width="9.7109375" style="0" customWidth="1"/>
    <col min="5" max="5" width="14.421875" style="0" customWidth="1"/>
    <col min="6" max="6" width="17.8515625" style="0" customWidth="1"/>
    <col min="7" max="7" width="12.28125" style="0" customWidth="1"/>
    <col min="8" max="8" width="12.7109375" style="0" customWidth="1"/>
    <col min="9" max="9" width="13.140625" style="0" customWidth="1"/>
    <col min="10" max="10" width="15.57421875" style="0" customWidth="1"/>
    <col min="11" max="11" width="19.140625" style="0" customWidth="1"/>
    <col min="12" max="12" width="38.57421875" style="0" customWidth="1"/>
    <col min="13" max="13" width="19.8515625" style="0" customWidth="1"/>
    <col min="14" max="14" width="21.57421875" style="0" customWidth="1"/>
    <col min="15" max="15" width="15.140625" style="0" customWidth="1"/>
    <col min="17" max="17" width="33.7109375" style="0" customWidth="1"/>
    <col min="18" max="18" width="18.421875" style="0" customWidth="1"/>
    <col min="19" max="19" width="21.7109375" style="0" customWidth="1"/>
    <col min="20" max="20" width="13.57421875" style="0" customWidth="1"/>
  </cols>
  <sheetData>
    <row r="1" spans="1:6" ht="22.5" customHeight="1" thickBot="1">
      <c r="A1" s="234" t="s">
        <v>109</v>
      </c>
      <c r="B1" s="235"/>
      <c r="C1" s="235"/>
      <c r="D1" s="235"/>
      <c r="E1" s="235"/>
      <c r="F1" s="236"/>
    </row>
    <row r="2" spans="1:6" s="9" customFormat="1" ht="9" customHeight="1">
      <c r="A2" s="160"/>
      <c r="B2" s="160"/>
      <c r="C2" s="160"/>
      <c r="D2" s="160"/>
      <c r="E2" s="160"/>
      <c r="F2" s="160"/>
    </row>
    <row r="3" spans="1:18" ht="14.25" customHeight="1">
      <c r="A3" s="244" t="s">
        <v>81</v>
      </c>
      <c r="B3" s="244"/>
      <c r="C3" s="244"/>
      <c r="D3" s="244"/>
      <c r="E3" s="244"/>
      <c r="F3" s="244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9.75" customHeight="1" thickBot="1">
      <c r="A4" s="35"/>
      <c r="B4" s="35"/>
      <c r="C4" s="35"/>
      <c r="D4" s="35"/>
      <c r="E4" s="35"/>
      <c r="F4" s="35"/>
      <c r="I4" s="109"/>
      <c r="J4" s="109"/>
      <c r="K4" s="109"/>
      <c r="P4" s="109"/>
      <c r="Q4" s="109"/>
      <c r="R4" s="109"/>
    </row>
    <row r="5" spans="1:21" ht="27" customHeight="1" thickBot="1">
      <c r="A5" s="253" t="s">
        <v>91</v>
      </c>
      <c r="B5" s="254"/>
      <c r="C5" s="254"/>
      <c r="D5" s="255"/>
      <c r="E5" s="44" t="s">
        <v>30</v>
      </c>
      <c r="F5" s="44" t="s">
        <v>0</v>
      </c>
      <c r="I5" s="109"/>
      <c r="J5" s="109"/>
      <c r="K5" s="109"/>
      <c r="P5" s="109"/>
      <c r="Q5" s="188"/>
      <c r="R5" s="188"/>
      <c r="S5" s="1"/>
      <c r="T5" s="1"/>
      <c r="U5" s="1"/>
    </row>
    <row r="6" spans="1:21" ht="19.5" thickBot="1" thickTop="1">
      <c r="A6" s="157" t="s">
        <v>25</v>
      </c>
      <c r="B6" s="151"/>
      <c r="C6" s="151"/>
      <c r="D6" s="152"/>
      <c r="E6" s="159"/>
      <c r="F6" s="65"/>
      <c r="G6" s="109" t="s">
        <v>73</v>
      </c>
      <c r="H6" s="109" t="s">
        <v>88</v>
      </c>
      <c r="I6" s="109"/>
      <c r="J6" s="109"/>
      <c r="K6" s="109"/>
      <c r="L6" s="247" t="s">
        <v>149</v>
      </c>
      <c r="M6" s="248"/>
      <c r="N6" s="248"/>
      <c r="O6" s="249"/>
      <c r="P6" s="109"/>
      <c r="T6" s="170"/>
      <c r="U6" s="1"/>
    </row>
    <row r="7" spans="1:21" ht="14.25" thickBot="1" thickTop="1">
      <c r="A7" s="241" t="s">
        <v>95</v>
      </c>
      <c r="B7" s="242"/>
      <c r="C7" s="242"/>
      <c r="D7" s="242"/>
      <c r="E7" s="243"/>
      <c r="F7" s="154"/>
      <c r="I7" s="109"/>
      <c r="J7" s="109"/>
      <c r="K7" s="109"/>
      <c r="L7" s="137" t="s">
        <v>128</v>
      </c>
      <c r="M7" s="137" t="s">
        <v>75</v>
      </c>
      <c r="N7" s="137" t="s">
        <v>115</v>
      </c>
      <c r="O7" s="137" t="s">
        <v>117</v>
      </c>
      <c r="P7" s="109"/>
      <c r="T7" s="162"/>
      <c r="U7" s="1"/>
    </row>
    <row r="8" spans="1:21" ht="13.5" thickBot="1">
      <c r="A8" s="155" t="s">
        <v>70</v>
      </c>
      <c r="B8" s="153"/>
      <c r="C8" s="153"/>
      <c r="D8" s="153"/>
      <c r="E8" s="144" t="s">
        <v>38</v>
      </c>
      <c r="F8" s="154"/>
      <c r="I8" s="109"/>
      <c r="J8" s="109"/>
      <c r="K8" s="109"/>
      <c r="L8" s="136" t="s">
        <v>107</v>
      </c>
      <c r="M8" s="136" t="s">
        <v>105</v>
      </c>
      <c r="N8" s="136" t="s">
        <v>106</v>
      </c>
      <c r="O8" s="136" t="s">
        <v>116</v>
      </c>
      <c r="P8" s="181" t="s">
        <v>38</v>
      </c>
      <c r="Q8" s="189"/>
      <c r="R8" s="188"/>
      <c r="S8" s="170"/>
      <c r="T8" s="162"/>
      <c r="U8" s="1"/>
    </row>
    <row r="9" spans="1:21" ht="14.25" thickBot="1" thickTop="1">
      <c r="A9" s="164" t="s">
        <v>93</v>
      </c>
      <c r="B9" s="39"/>
      <c r="C9" s="39"/>
      <c r="D9" s="40"/>
      <c r="E9" s="45">
        <f>SUM(E8:E8)</f>
        <v>0</v>
      </c>
      <c r="F9" s="49"/>
      <c r="H9" t="s">
        <v>71</v>
      </c>
      <c r="I9" s="109"/>
      <c r="J9" s="109"/>
      <c r="K9" s="109"/>
      <c r="L9" s="141" t="s">
        <v>123</v>
      </c>
      <c r="M9" s="138"/>
      <c r="N9" s="211">
        <v>300</v>
      </c>
      <c r="O9" s="149">
        <f>M9*N9</f>
        <v>0</v>
      </c>
      <c r="Q9" s="190">
        <v>44720</v>
      </c>
      <c r="R9" s="182" t="s">
        <v>132</v>
      </c>
      <c r="S9" s="183"/>
      <c r="T9" s="175"/>
      <c r="U9" s="1"/>
    </row>
    <row r="10" spans="1:21" ht="13.5" thickTop="1">
      <c r="A10" s="239" t="s">
        <v>99</v>
      </c>
      <c r="B10" s="240"/>
      <c r="C10" s="240"/>
      <c r="D10" s="240"/>
      <c r="E10" s="240"/>
      <c r="F10" s="46"/>
      <c r="H10" s="109" t="s">
        <v>38</v>
      </c>
      <c r="I10" s="109"/>
      <c r="J10" s="109"/>
      <c r="K10" s="109"/>
      <c r="L10" s="141" t="s">
        <v>124</v>
      </c>
      <c r="M10" s="138"/>
      <c r="N10" s="211">
        <v>300</v>
      </c>
      <c r="O10" s="149">
        <f>M10*N10</f>
        <v>0</v>
      </c>
      <c r="P10" s="109"/>
      <c r="Q10" s="190">
        <v>34557</v>
      </c>
      <c r="R10" s="182" t="s">
        <v>131</v>
      </c>
      <c r="S10" s="185"/>
      <c r="T10" s="175"/>
      <c r="U10" s="1"/>
    </row>
    <row r="11" spans="1:21" ht="12.75">
      <c r="A11" s="16" t="s">
        <v>141</v>
      </c>
      <c r="B11" s="6"/>
      <c r="C11" s="6"/>
      <c r="D11" s="7"/>
      <c r="E11" s="50">
        <v>10000</v>
      </c>
      <c r="F11" s="52"/>
      <c r="G11" s="109"/>
      <c r="H11" s="109"/>
      <c r="I11" s="109"/>
      <c r="J11" s="109"/>
      <c r="K11" s="109"/>
      <c r="L11" s="172" t="s">
        <v>38</v>
      </c>
      <c r="M11" s="170" t="s">
        <v>38</v>
      </c>
      <c r="N11" s="171" t="s">
        <v>38</v>
      </c>
      <c r="O11" s="149" t="s">
        <v>38</v>
      </c>
      <c r="P11" s="109"/>
      <c r="Q11" s="191" t="s">
        <v>130</v>
      </c>
      <c r="R11" s="182"/>
      <c r="S11" s="186"/>
      <c r="T11" s="175"/>
      <c r="U11" s="1"/>
    </row>
    <row r="12" spans="1:21" ht="13.5" thickBot="1">
      <c r="A12" s="31" t="s">
        <v>154</v>
      </c>
      <c r="B12" s="1"/>
      <c r="C12" s="1"/>
      <c r="D12" s="2"/>
      <c r="E12" s="51"/>
      <c r="F12" s="52"/>
      <c r="G12" s="109"/>
      <c r="H12" s="109"/>
      <c r="I12" s="109"/>
      <c r="J12" s="109"/>
      <c r="K12" s="109"/>
      <c r="L12" s="173" t="s">
        <v>38</v>
      </c>
      <c r="M12" s="139" t="s">
        <v>38</v>
      </c>
      <c r="N12" s="140" t="s">
        <v>38</v>
      </c>
      <c r="O12" s="194" t="s">
        <v>38</v>
      </c>
      <c r="P12" s="109"/>
      <c r="Q12" s="192" t="s">
        <v>134</v>
      </c>
      <c r="R12" s="182"/>
      <c r="S12" s="186"/>
      <c r="T12" s="175"/>
      <c r="U12" s="1"/>
    </row>
    <row r="13" spans="1:21" ht="14.25" thickBot="1" thickTop="1">
      <c r="A13" s="31" t="s">
        <v>153</v>
      </c>
      <c r="B13" s="1"/>
      <c r="C13" s="1"/>
      <c r="D13" s="2"/>
      <c r="E13" s="51"/>
      <c r="F13" s="52"/>
      <c r="G13" s="109"/>
      <c r="H13" s="109"/>
      <c r="I13" s="109"/>
      <c r="J13" s="109"/>
      <c r="K13" s="109"/>
      <c r="L13" s="109"/>
      <c r="M13" s="109"/>
      <c r="N13" s="174"/>
      <c r="O13" s="140"/>
      <c r="P13" s="109"/>
      <c r="Q13" s="182" t="s">
        <v>133</v>
      </c>
      <c r="R13" s="188"/>
      <c r="S13" s="187"/>
      <c r="T13" s="175"/>
      <c r="U13" s="1"/>
    </row>
    <row r="14" spans="1:21" ht="14.25" thickBot="1" thickTop="1">
      <c r="A14" s="30" t="s">
        <v>120</v>
      </c>
      <c r="B14" s="9"/>
      <c r="C14" s="9"/>
      <c r="D14" s="10"/>
      <c r="E14" s="51" t="s">
        <v>38</v>
      </c>
      <c r="F14" s="52"/>
      <c r="G14" s="109" t="s">
        <v>72</v>
      </c>
      <c r="H14" s="109" t="s">
        <v>148</v>
      </c>
      <c r="I14" s="109"/>
      <c r="J14" s="135"/>
      <c r="K14" s="109"/>
      <c r="L14" s="135"/>
      <c r="M14" s="109"/>
      <c r="N14" s="147" t="s">
        <v>113</v>
      </c>
      <c r="O14" s="142">
        <f>SUM(O9:O10)</f>
        <v>0</v>
      </c>
      <c r="P14" s="109"/>
      <c r="Q14" s="182"/>
      <c r="R14" s="188"/>
      <c r="S14" s="187"/>
      <c r="T14" s="175"/>
      <c r="U14" s="1"/>
    </row>
    <row r="15" spans="1:21" ht="14.25" thickBot="1" thickTop="1">
      <c r="A15" s="37" t="s">
        <v>94</v>
      </c>
      <c r="B15" s="33"/>
      <c r="C15" s="33"/>
      <c r="D15" s="34"/>
      <c r="E15" s="146" t="s">
        <v>38</v>
      </c>
      <c r="F15" s="47"/>
      <c r="G15" s="109"/>
      <c r="H15" s="167"/>
      <c r="I15" s="167"/>
      <c r="J15" s="168"/>
      <c r="K15" s="167"/>
      <c r="L15" s="168"/>
      <c r="M15" s="167"/>
      <c r="N15" s="167"/>
      <c r="O15" s="167"/>
      <c r="P15" s="168"/>
      <c r="Q15" s="176"/>
      <c r="R15" s="176"/>
      <c r="S15" s="162"/>
      <c r="T15" s="177"/>
      <c r="U15" s="1"/>
    </row>
    <row r="16" spans="1:21" ht="13.5" thickBot="1">
      <c r="A16" s="38" t="s">
        <v>100</v>
      </c>
      <c r="B16" s="39"/>
      <c r="C16" s="39"/>
      <c r="D16" s="41"/>
      <c r="E16" s="145">
        <f>SUM(E11:E15)</f>
        <v>10000</v>
      </c>
      <c r="F16" s="53"/>
      <c r="G16" s="109"/>
      <c r="H16" s="169"/>
      <c r="I16" s="167"/>
      <c r="J16" s="167"/>
      <c r="K16" s="167"/>
      <c r="L16" s="167"/>
      <c r="M16" s="167"/>
      <c r="N16" s="167"/>
      <c r="O16" s="167"/>
      <c r="P16" s="167"/>
      <c r="Q16" s="178"/>
      <c r="R16" s="178"/>
      <c r="S16" s="1"/>
      <c r="T16" s="1"/>
      <c r="U16" s="1"/>
    </row>
    <row r="17" spans="1:21" ht="12.75">
      <c r="A17" s="237" t="s">
        <v>98</v>
      </c>
      <c r="B17" s="238"/>
      <c r="C17" s="238"/>
      <c r="D17" s="238"/>
      <c r="E17" s="238"/>
      <c r="F17" s="54"/>
      <c r="G17" s="109"/>
      <c r="H17" s="169"/>
      <c r="I17" s="167"/>
      <c r="J17" s="167"/>
      <c r="K17" s="167"/>
      <c r="L17" s="167"/>
      <c r="M17" s="167"/>
      <c r="N17" s="167"/>
      <c r="O17" s="167"/>
      <c r="P17" s="167"/>
      <c r="Q17" s="178"/>
      <c r="R17" s="178"/>
      <c r="S17" s="1"/>
      <c r="T17" s="1"/>
      <c r="U17" s="1"/>
    </row>
    <row r="18" spans="1:21" ht="12.75">
      <c r="A18" s="13" t="s">
        <v>114</v>
      </c>
      <c r="B18" s="21"/>
      <c r="C18" s="23"/>
      <c r="D18" s="25"/>
      <c r="E18" s="74" t="s">
        <v>38</v>
      </c>
      <c r="F18" s="55"/>
      <c r="G18" s="109" t="s">
        <v>74</v>
      </c>
      <c r="H18" s="167" t="s">
        <v>118</v>
      </c>
      <c r="I18" s="167"/>
      <c r="J18" s="167"/>
      <c r="K18" s="167"/>
      <c r="L18" s="167"/>
      <c r="M18" s="167"/>
      <c r="N18" s="167"/>
      <c r="O18" s="167"/>
      <c r="P18" s="167"/>
      <c r="Q18" s="178"/>
      <c r="R18" s="178"/>
      <c r="S18" s="1"/>
      <c r="T18" s="1"/>
      <c r="U18" s="1"/>
    </row>
    <row r="19" spans="1:18" ht="12.75">
      <c r="A19" s="15" t="s">
        <v>125</v>
      </c>
      <c r="B19" s="22"/>
      <c r="C19" s="24"/>
      <c r="D19" s="26"/>
      <c r="E19" s="2"/>
      <c r="F19" s="55"/>
      <c r="G19" s="109" t="s">
        <v>73</v>
      </c>
      <c r="H19" s="167" t="s">
        <v>119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</row>
    <row r="20" spans="1:18" ht="12.75">
      <c r="A20" s="15" t="s">
        <v>147</v>
      </c>
      <c r="B20" s="22"/>
      <c r="C20" s="24"/>
      <c r="D20" s="26"/>
      <c r="E20" s="2"/>
      <c r="F20" s="55"/>
      <c r="G20" s="109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ht="13.5" thickBot="1">
      <c r="A21" s="15" t="s">
        <v>101</v>
      </c>
      <c r="B21" s="22"/>
      <c r="C21" s="24"/>
      <c r="D21" s="26"/>
      <c r="E21" s="2" t="s">
        <v>38</v>
      </c>
      <c r="F21" s="55"/>
      <c r="G21" s="109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8" ht="13.5" thickBot="1">
      <c r="A22" s="38" t="s">
        <v>102</v>
      </c>
      <c r="B22" s="39"/>
      <c r="C22" s="39"/>
      <c r="D22" s="41"/>
      <c r="E22" s="45">
        <f>SUM(E18:E21)</f>
        <v>0</v>
      </c>
      <c r="F22" s="56"/>
      <c r="G22" s="143"/>
      <c r="H22" s="169"/>
      <c r="I22" s="167"/>
      <c r="J22" s="169"/>
      <c r="K22" s="167"/>
      <c r="L22" s="167"/>
      <c r="M22" s="167"/>
      <c r="N22" s="167"/>
      <c r="O22" s="167"/>
      <c r="P22" s="167"/>
      <c r="Q22" s="167"/>
      <c r="R22" s="109"/>
    </row>
    <row r="23" spans="1:18" ht="13.5" thickBot="1">
      <c r="A23" s="237" t="s">
        <v>159</v>
      </c>
      <c r="B23" s="238"/>
      <c r="C23" s="238"/>
      <c r="D23" s="238"/>
      <c r="E23" s="238"/>
      <c r="F23" s="47"/>
      <c r="G23" s="143"/>
      <c r="H23" s="169"/>
      <c r="I23" s="167"/>
      <c r="J23" s="169"/>
      <c r="K23" s="167"/>
      <c r="L23" s="167"/>
      <c r="M23" s="167"/>
      <c r="N23" s="167"/>
      <c r="O23" s="167"/>
      <c r="P23" s="167"/>
      <c r="Q23" s="167"/>
      <c r="R23" s="109"/>
    </row>
    <row r="24" spans="1:18" ht="12.75">
      <c r="A24" s="214" t="s">
        <v>167</v>
      </c>
      <c r="B24" s="215"/>
      <c r="C24" s="215"/>
      <c r="D24" s="216"/>
      <c r="E24" s="222">
        <v>5300</v>
      </c>
      <c r="F24" s="47"/>
      <c r="G24" s="109" t="s">
        <v>73</v>
      </c>
      <c r="H24" s="167" t="s">
        <v>171</v>
      </c>
      <c r="I24" s="167"/>
      <c r="J24" s="169"/>
      <c r="K24" s="167"/>
      <c r="L24" s="167"/>
      <c r="M24" s="167"/>
      <c r="N24" s="167"/>
      <c r="O24" s="167"/>
      <c r="P24" s="167"/>
      <c r="Q24" s="167"/>
      <c r="R24" s="109"/>
    </row>
    <row r="25" spans="1:18" ht="13.5" thickBot="1">
      <c r="A25" s="213" t="s">
        <v>161</v>
      </c>
      <c r="B25" s="33"/>
      <c r="C25" s="33"/>
      <c r="D25" s="34"/>
      <c r="E25" s="223"/>
      <c r="F25" s="56"/>
      <c r="G25" s="143"/>
      <c r="H25" s="169"/>
      <c r="I25" s="167"/>
      <c r="J25" s="169"/>
      <c r="K25" s="167"/>
      <c r="L25" s="167"/>
      <c r="M25" s="167"/>
      <c r="N25" s="167"/>
      <c r="O25" s="167"/>
      <c r="P25" s="167"/>
      <c r="Q25" s="167"/>
      <c r="R25" s="109"/>
    </row>
    <row r="26" spans="1:18" ht="13.5" thickBot="1">
      <c r="A26" s="38" t="s">
        <v>160</v>
      </c>
      <c r="B26" s="39"/>
      <c r="C26" s="39"/>
      <c r="D26" s="41"/>
      <c r="E26" s="45">
        <f>SUM(E24:E25)</f>
        <v>5300</v>
      </c>
      <c r="F26" s="56"/>
      <c r="G26" s="143"/>
      <c r="H26" s="169"/>
      <c r="I26" s="167"/>
      <c r="J26" s="169"/>
      <c r="K26" s="167"/>
      <c r="L26" s="167"/>
      <c r="M26" s="167"/>
      <c r="N26" s="167"/>
      <c r="O26" s="167"/>
      <c r="P26" s="167"/>
      <c r="Q26" s="167"/>
      <c r="R26" s="109"/>
    </row>
    <row r="27" spans="1:18" ht="13.5" thickBot="1">
      <c r="A27" s="38" t="s">
        <v>103</v>
      </c>
      <c r="B27" s="39"/>
      <c r="C27" s="39"/>
      <c r="D27" s="40"/>
      <c r="E27" s="42"/>
      <c r="F27" s="43">
        <f>E6+E9+E16+E22+E26</f>
        <v>15300</v>
      </c>
      <c r="G27" s="143"/>
      <c r="H27" s="169"/>
      <c r="I27" s="167"/>
      <c r="J27" s="167"/>
      <c r="K27" s="167"/>
      <c r="L27" s="167"/>
      <c r="M27" s="167"/>
      <c r="N27" s="167"/>
      <c r="O27" s="167"/>
      <c r="P27" s="167"/>
      <c r="Q27" s="167"/>
      <c r="R27" s="109"/>
    </row>
    <row r="28" spans="1:18" ht="13.5" thickBot="1">
      <c r="A28" s="32"/>
      <c r="B28" s="9"/>
      <c r="C28" s="9"/>
      <c r="D28" s="10"/>
      <c r="E28" s="8"/>
      <c r="F28" s="8"/>
      <c r="G28" s="143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ht="27.75" customHeight="1" thickBot="1">
      <c r="A29" s="57" t="s">
        <v>32</v>
      </c>
      <c r="B29" s="58"/>
      <c r="C29" s="58"/>
      <c r="D29" s="59"/>
      <c r="E29" s="44" t="s">
        <v>29</v>
      </c>
      <c r="F29" s="44" t="s">
        <v>0</v>
      </c>
      <c r="G29" s="143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ht="12.75">
      <c r="A30" s="20" t="s">
        <v>79</v>
      </c>
      <c r="B30" s="1"/>
      <c r="C30" s="1"/>
      <c r="D30" s="1"/>
      <c r="E30" s="75" t="s">
        <v>38</v>
      </c>
      <c r="F30" s="65"/>
      <c r="G30" s="143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ht="13.5" thickBot="1">
      <c r="A31" s="31" t="s">
        <v>162</v>
      </c>
      <c r="B31" s="1"/>
      <c r="C31" s="1"/>
      <c r="D31" s="1"/>
      <c r="E31" s="76" t="s">
        <v>38</v>
      </c>
      <c r="F31" s="47"/>
      <c r="G31" s="143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1:18" ht="13.5" thickBot="1">
      <c r="A32" s="60" t="s">
        <v>28</v>
      </c>
      <c r="B32" s="61"/>
      <c r="C32" s="61"/>
      <c r="D32" s="62"/>
      <c r="E32" s="77">
        <f>SUM(E31:E31)</f>
        <v>0</v>
      </c>
      <c r="F32" s="56"/>
      <c r="G32" s="143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1:8" ht="12.75">
      <c r="A33" s="20" t="s">
        <v>78</v>
      </c>
      <c r="B33" s="1"/>
      <c r="C33" s="1"/>
      <c r="D33" s="2"/>
      <c r="E33" s="75" t="s">
        <v>38</v>
      </c>
      <c r="F33" s="66"/>
      <c r="G33" s="143"/>
      <c r="H33" s="109" t="s">
        <v>38</v>
      </c>
    </row>
    <row r="34" spans="1:7" ht="12.75" customHeight="1">
      <c r="A34" s="15" t="s">
        <v>152</v>
      </c>
      <c r="B34" s="1"/>
      <c r="C34" s="1"/>
      <c r="D34" s="2"/>
      <c r="E34" s="76" t="s">
        <v>38</v>
      </c>
      <c r="F34" s="67"/>
      <c r="G34" s="8"/>
    </row>
    <row r="35" spans="1:7" ht="12.75" customHeight="1">
      <c r="A35" s="15" t="s">
        <v>150</v>
      </c>
      <c r="B35" s="1"/>
      <c r="C35" s="1"/>
      <c r="D35" s="2"/>
      <c r="E35" s="76"/>
      <c r="F35" s="67"/>
      <c r="G35" s="8"/>
    </row>
    <row r="36" spans="1:7" ht="12.75" customHeight="1">
      <c r="A36" s="15" t="s">
        <v>17</v>
      </c>
      <c r="B36" s="1"/>
      <c r="C36" s="1"/>
      <c r="D36" s="2"/>
      <c r="E36" s="76" t="s">
        <v>38</v>
      </c>
      <c r="F36" s="67"/>
      <c r="G36" s="8"/>
    </row>
    <row r="37" spans="1:8" ht="12.75" customHeight="1">
      <c r="A37" s="31" t="s">
        <v>156</v>
      </c>
      <c r="B37" s="1"/>
      <c r="C37" s="1"/>
      <c r="D37" s="2"/>
      <c r="E37" s="76"/>
      <c r="F37" s="67"/>
      <c r="G37" s="109" t="s">
        <v>72</v>
      </c>
      <c r="H37" s="210" t="s">
        <v>158</v>
      </c>
    </row>
    <row r="38" spans="1:7" ht="13.5" thickBot="1">
      <c r="A38" s="15" t="s">
        <v>145</v>
      </c>
      <c r="B38" s="1"/>
      <c r="C38" s="1"/>
      <c r="D38" s="2"/>
      <c r="E38" s="76" t="s">
        <v>38</v>
      </c>
      <c r="F38" s="55"/>
      <c r="G38" s="8"/>
    </row>
    <row r="39" spans="1:7" ht="13.5" thickBot="1">
      <c r="A39" s="60" t="s">
        <v>27</v>
      </c>
      <c r="B39" s="61"/>
      <c r="C39" s="61"/>
      <c r="D39" s="64"/>
      <c r="E39" s="77">
        <f>SUM(E34:E38)</f>
        <v>0</v>
      </c>
      <c r="F39" s="56"/>
      <c r="G39" s="8"/>
    </row>
    <row r="40" spans="1:7" ht="12.75">
      <c r="A40" s="20" t="s">
        <v>77</v>
      </c>
      <c r="B40" s="1"/>
      <c r="C40" s="1"/>
      <c r="D40" s="1"/>
      <c r="E40" s="2" t="s">
        <v>38</v>
      </c>
      <c r="F40" s="65"/>
      <c r="G40" s="8"/>
    </row>
    <row r="41" spans="1:7" ht="12.75">
      <c r="A41" s="15" t="s">
        <v>14</v>
      </c>
      <c r="B41" s="1"/>
      <c r="C41" s="1"/>
      <c r="D41" s="2"/>
      <c r="E41" s="2" t="s">
        <v>38</v>
      </c>
      <c r="F41" s="55"/>
      <c r="G41" s="8"/>
    </row>
    <row r="42" spans="1:6" ht="12.75">
      <c r="A42" s="193" t="s">
        <v>15</v>
      </c>
      <c r="B42" s="1"/>
      <c r="C42" s="1"/>
      <c r="D42" s="2"/>
      <c r="E42" s="2" t="s">
        <v>38</v>
      </c>
      <c r="F42" s="55"/>
    </row>
    <row r="43" spans="1:6" ht="12.75">
      <c r="A43" s="15" t="s">
        <v>142</v>
      </c>
      <c r="B43" s="1"/>
      <c r="C43" s="1"/>
      <c r="D43" s="2"/>
      <c r="E43" s="2"/>
      <c r="F43" s="55"/>
    </row>
    <row r="44" spans="1:6" ht="12.75">
      <c r="A44" s="15" t="s">
        <v>155</v>
      </c>
      <c r="B44" s="1"/>
      <c r="C44" s="1"/>
      <c r="D44" s="2"/>
      <c r="E44" s="2" t="s">
        <v>38</v>
      </c>
      <c r="F44" s="55"/>
    </row>
    <row r="45" spans="1:6" ht="12.75">
      <c r="A45" s="15" t="s">
        <v>157</v>
      </c>
      <c r="B45" s="1"/>
      <c r="C45" s="1"/>
      <c r="D45" s="2"/>
      <c r="E45" s="2" t="s">
        <v>38</v>
      </c>
      <c r="F45" s="55"/>
    </row>
    <row r="46" spans="1:6" ht="13.5" thickBot="1">
      <c r="A46" s="15" t="s">
        <v>144</v>
      </c>
      <c r="B46" s="1"/>
      <c r="C46" s="1"/>
      <c r="D46" s="2"/>
      <c r="E46" s="2" t="s">
        <v>38</v>
      </c>
      <c r="F46" s="55"/>
    </row>
    <row r="47" spans="1:6" ht="13.5" thickBot="1">
      <c r="A47" s="63" t="s">
        <v>31</v>
      </c>
      <c r="B47" s="61"/>
      <c r="C47" s="61"/>
      <c r="D47" s="64"/>
      <c r="E47" s="45">
        <f>SUM(E41:E46)</f>
        <v>0</v>
      </c>
      <c r="F47" s="56"/>
    </row>
    <row r="48" spans="1:6" ht="12.75">
      <c r="A48" s="20" t="s">
        <v>165</v>
      </c>
      <c r="B48" s="1"/>
      <c r="C48" s="1"/>
      <c r="D48" s="1"/>
      <c r="E48" s="2" t="s">
        <v>38</v>
      </c>
      <c r="F48" s="65"/>
    </row>
    <row r="49" spans="1:6" ht="13.5" thickBot="1">
      <c r="A49" s="31" t="s">
        <v>163</v>
      </c>
      <c r="B49" s="1"/>
      <c r="C49" s="1"/>
      <c r="D49" s="1"/>
      <c r="E49" s="2"/>
      <c r="F49" s="47"/>
    </row>
    <row r="50" spans="1:6" ht="13.5" thickBot="1">
      <c r="A50" s="60" t="s">
        <v>164</v>
      </c>
      <c r="B50" s="61"/>
      <c r="C50" s="61"/>
      <c r="D50" s="212"/>
      <c r="E50" s="45">
        <f>SUM(E49:E49)</f>
        <v>0</v>
      </c>
      <c r="F50" s="56"/>
    </row>
    <row r="51" spans="1:6" ht="13.5" thickBot="1">
      <c r="A51" s="38" t="s">
        <v>23</v>
      </c>
      <c r="B51" s="39"/>
      <c r="C51" s="39"/>
      <c r="D51" s="40"/>
      <c r="E51" s="62"/>
      <c r="F51" s="78">
        <f>E32+E39+E47+E50</f>
        <v>0</v>
      </c>
    </row>
    <row r="52" spans="1:6" ht="12.75">
      <c r="A52" s="245" t="s">
        <v>89</v>
      </c>
      <c r="B52" s="245"/>
      <c r="C52" s="245"/>
      <c r="D52" s="245"/>
      <c r="E52" s="245"/>
      <c r="F52" s="245"/>
    </row>
    <row r="53" spans="1:6" ht="12.75">
      <c r="A53" s="246" t="s">
        <v>90</v>
      </c>
      <c r="B53" s="246"/>
      <c r="C53" s="246"/>
      <c r="D53" s="246"/>
      <c r="E53" s="246"/>
      <c r="F53" s="246"/>
    </row>
    <row r="54" spans="1:6" ht="3" customHeight="1" thickBot="1">
      <c r="A54" s="71"/>
      <c r="B54" s="72"/>
      <c r="C54" s="72"/>
      <c r="D54" s="73"/>
      <c r="E54" s="72"/>
      <c r="F54" s="36"/>
    </row>
    <row r="55" spans="1:12" s="103" customFormat="1" ht="15.75" thickBot="1">
      <c r="A55" s="250" t="s">
        <v>96</v>
      </c>
      <c r="B55" s="251"/>
      <c r="C55" s="251"/>
      <c r="D55" s="251"/>
      <c r="E55" s="252"/>
      <c r="F55" s="102">
        <f>SUM(F6:F51)</f>
        <v>15300</v>
      </c>
      <c r="G55" s="104"/>
      <c r="H55" s="104"/>
      <c r="I55" s="104"/>
      <c r="J55" s="104"/>
      <c r="K55" s="104"/>
      <c r="L55" s="104"/>
    </row>
    <row r="56" spans="1:12" ht="18.75" customHeight="1" thickBot="1">
      <c r="A56" s="163" t="s">
        <v>97</v>
      </c>
      <c r="B56" s="39"/>
      <c r="C56" s="39"/>
      <c r="D56" s="40"/>
      <c r="E56" s="62"/>
      <c r="F56" s="68" t="e">
        <f>F55/E6</f>
        <v>#DIV/0!</v>
      </c>
      <c r="G56" s="27"/>
      <c r="H56" s="27"/>
      <c r="I56" s="27"/>
      <c r="J56" s="27"/>
      <c r="K56" s="27"/>
      <c r="L56" s="27"/>
    </row>
    <row r="57" spans="7:12" ht="12.75">
      <c r="G57" s="27"/>
      <c r="H57" s="27"/>
      <c r="I57" s="27"/>
      <c r="J57" s="27"/>
      <c r="K57" s="27"/>
      <c r="L57" s="27"/>
    </row>
    <row r="58" spans="6:12" ht="12.75">
      <c r="F58" t="s">
        <v>38</v>
      </c>
      <c r="G58" s="27"/>
      <c r="H58" s="27"/>
      <c r="I58" s="27"/>
      <c r="J58" s="27"/>
      <c r="K58" s="27"/>
      <c r="L58" s="27"/>
    </row>
    <row r="59" spans="7:12" ht="12.75">
      <c r="G59" s="27"/>
      <c r="H59" s="27"/>
      <c r="I59" s="27"/>
      <c r="J59" s="27"/>
      <c r="K59" s="27"/>
      <c r="L59" s="27"/>
    </row>
    <row r="60" spans="7:12" ht="12.75">
      <c r="G60" s="27"/>
      <c r="H60" s="27"/>
      <c r="I60" s="27"/>
      <c r="J60" s="27"/>
      <c r="K60" s="27"/>
      <c r="L60" s="27"/>
    </row>
    <row r="61" spans="7:12" ht="12.75">
      <c r="G61" s="27"/>
      <c r="H61" s="27"/>
      <c r="I61" s="27"/>
      <c r="J61" s="27"/>
      <c r="K61" s="27"/>
      <c r="L61" s="27"/>
    </row>
    <row r="62" spans="7:12" ht="12.75">
      <c r="G62" s="27"/>
      <c r="H62" s="27"/>
      <c r="I62" s="27"/>
      <c r="J62" s="27"/>
      <c r="K62" s="27"/>
      <c r="L62" s="27"/>
    </row>
    <row r="63" spans="7:12" ht="12.75">
      <c r="G63" s="27"/>
      <c r="H63" s="27"/>
      <c r="I63" s="27"/>
      <c r="J63" s="27"/>
      <c r="K63" s="27"/>
      <c r="L63" s="27"/>
    </row>
    <row r="81" ht="28.5" customHeight="1"/>
    <row r="82" ht="29.25" customHeight="1"/>
    <row r="83" ht="24.75" customHeight="1"/>
  </sheetData>
  <sheetProtection/>
  <mergeCells count="11">
    <mergeCell ref="A53:F53"/>
    <mergeCell ref="A23:E23"/>
    <mergeCell ref="L6:O6"/>
    <mergeCell ref="A55:E55"/>
    <mergeCell ref="A5:D5"/>
    <mergeCell ref="A1:F1"/>
    <mergeCell ref="A17:E17"/>
    <mergeCell ref="A10:E10"/>
    <mergeCell ref="A7:E7"/>
    <mergeCell ref="A3:F3"/>
    <mergeCell ref="A52:F52"/>
  </mergeCells>
  <printOptions/>
  <pageMargins left="0.5" right="0.25" top="0.25" bottom="0.25" header="0.17" footer="0.3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2.140625" style="0" customWidth="1"/>
    <col min="2" max="2" width="8.421875" style="0" customWidth="1"/>
    <col min="3" max="3" width="6.00390625" style="0" customWidth="1"/>
    <col min="4" max="4" width="11.140625" style="0" customWidth="1"/>
    <col min="5" max="5" width="13.8515625" style="0" customWidth="1"/>
    <col min="6" max="6" width="14.421875" style="0" customWidth="1"/>
    <col min="7" max="7" width="11.00390625" style="0" customWidth="1"/>
    <col min="8" max="8" width="11.28125" style="0" bestFit="1" customWidth="1"/>
    <col min="9" max="9" width="12.28125" style="0" bestFit="1" customWidth="1"/>
    <col min="10" max="10" width="13.8515625" style="0" bestFit="1" customWidth="1"/>
    <col min="11" max="12" width="11.28125" style="0" bestFit="1" customWidth="1"/>
    <col min="13" max="15" width="10.8515625" style="0" customWidth="1"/>
    <col min="16" max="17" width="10.28125" style="0" customWidth="1"/>
    <col min="18" max="18" width="13.8515625" style="0" customWidth="1"/>
  </cols>
  <sheetData>
    <row r="1" spans="1:6" ht="24" thickBot="1">
      <c r="A1" s="256" t="s">
        <v>109</v>
      </c>
      <c r="B1" s="257"/>
      <c r="C1" s="257"/>
      <c r="D1" s="257"/>
      <c r="E1" s="257"/>
      <c r="F1" s="258"/>
    </row>
    <row r="2" spans="1:6" s="150" customFormat="1" ht="20.25" customHeight="1">
      <c r="A2" s="265" t="s">
        <v>76</v>
      </c>
      <c r="B2" s="266"/>
      <c r="C2" s="266"/>
      <c r="D2" s="266"/>
      <c r="E2" s="266"/>
      <c r="F2" s="267"/>
    </row>
    <row r="3" spans="1:6" s="150" customFormat="1" ht="20.25" customHeight="1" thickBot="1">
      <c r="A3" s="268" t="s">
        <v>84</v>
      </c>
      <c r="B3" s="269"/>
      <c r="C3" s="269"/>
      <c r="D3" s="269"/>
      <c r="E3" s="269"/>
      <c r="F3" s="270"/>
    </row>
    <row r="4" spans="1:6" ht="38.25">
      <c r="A4" s="161" t="s">
        <v>85</v>
      </c>
      <c r="B4" s="17" t="s">
        <v>1</v>
      </c>
      <c r="C4" s="17" t="s">
        <v>18</v>
      </c>
      <c r="D4" s="17" t="s">
        <v>33</v>
      </c>
      <c r="E4" s="17" t="s">
        <v>22</v>
      </c>
      <c r="F4" s="18"/>
    </row>
    <row r="5" spans="1:6" ht="13.5" customHeight="1">
      <c r="A5" s="261" t="s">
        <v>86</v>
      </c>
      <c r="B5" s="262"/>
      <c r="C5" s="262"/>
      <c r="D5" s="262"/>
      <c r="E5" s="263"/>
      <c r="F5" s="19"/>
    </row>
    <row r="6" spans="1:7" ht="12.75">
      <c r="A6" s="15" t="s">
        <v>2</v>
      </c>
      <c r="B6" s="1"/>
      <c r="C6" s="3" t="s">
        <v>20</v>
      </c>
      <c r="D6" s="70"/>
      <c r="E6" s="4">
        <f aca="true" t="shared" si="0" ref="E6:E30">B6*D6</f>
        <v>0</v>
      </c>
      <c r="F6" s="14"/>
      <c r="G6" s="29"/>
    </row>
    <row r="7" spans="1:7" ht="12.75">
      <c r="A7" s="15" t="s">
        <v>4</v>
      </c>
      <c r="B7" s="1"/>
      <c r="C7" s="3" t="s">
        <v>20</v>
      </c>
      <c r="D7" s="28"/>
      <c r="E7" s="4">
        <f t="shared" si="0"/>
        <v>0</v>
      </c>
      <c r="F7" s="14"/>
      <c r="G7" s="29"/>
    </row>
    <row r="8" spans="1:7" ht="12.75">
      <c r="A8" s="15" t="s">
        <v>35</v>
      </c>
      <c r="B8" s="1"/>
      <c r="C8" s="3" t="s">
        <v>20</v>
      </c>
      <c r="D8" s="28"/>
      <c r="E8" s="4">
        <f t="shared" si="0"/>
        <v>0</v>
      </c>
      <c r="F8" s="14"/>
      <c r="G8" s="29"/>
    </row>
    <row r="9" spans="1:7" ht="12.75">
      <c r="A9" s="15" t="s">
        <v>3</v>
      </c>
      <c r="B9" s="1"/>
      <c r="C9" s="3" t="s">
        <v>19</v>
      </c>
      <c r="D9" s="28"/>
      <c r="E9" s="4">
        <f t="shared" si="0"/>
        <v>0</v>
      </c>
      <c r="F9" s="14"/>
      <c r="G9" s="29"/>
    </row>
    <row r="10" spans="1:7" ht="12.75">
      <c r="A10" s="15" t="s">
        <v>5</v>
      </c>
      <c r="B10" s="1"/>
      <c r="C10" s="3" t="s">
        <v>20</v>
      </c>
      <c r="D10" s="28"/>
      <c r="E10" s="4">
        <f t="shared" si="0"/>
        <v>0</v>
      </c>
      <c r="F10" s="14"/>
      <c r="G10" s="29"/>
    </row>
    <row r="11" spans="1:7" ht="12.75">
      <c r="A11" s="15" t="s">
        <v>36</v>
      </c>
      <c r="B11" s="1"/>
      <c r="C11" s="3" t="s">
        <v>20</v>
      </c>
      <c r="D11" s="28"/>
      <c r="E11" s="4">
        <f t="shared" si="0"/>
        <v>0</v>
      </c>
      <c r="F11" s="14"/>
      <c r="G11" s="29"/>
    </row>
    <row r="12" spans="1:7" ht="12.75">
      <c r="A12" s="15" t="s">
        <v>6</v>
      </c>
      <c r="B12" s="1"/>
      <c r="C12" s="3" t="s">
        <v>21</v>
      </c>
      <c r="D12" s="28"/>
      <c r="E12" s="4">
        <f t="shared" si="0"/>
        <v>0</v>
      </c>
      <c r="F12" s="14"/>
      <c r="G12" s="29"/>
    </row>
    <row r="13" spans="1:7" ht="12.75">
      <c r="A13" s="15" t="s">
        <v>7</v>
      </c>
      <c r="B13" s="1"/>
      <c r="C13" s="3" t="s">
        <v>20</v>
      </c>
      <c r="D13" s="28"/>
      <c r="E13" s="4">
        <f t="shared" si="0"/>
        <v>0</v>
      </c>
      <c r="F13" s="14"/>
      <c r="G13" s="29"/>
    </row>
    <row r="14" spans="1:7" ht="12.75">
      <c r="A14" s="15" t="s">
        <v>8</v>
      </c>
      <c r="B14" s="1"/>
      <c r="C14" s="3" t="s">
        <v>20</v>
      </c>
      <c r="D14" s="28"/>
      <c r="E14" s="4">
        <f t="shared" si="0"/>
        <v>0</v>
      </c>
      <c r="F14" s="14"/>
      <c r="G14" s="29"/>
    </row>
    <row r="15" spans="1:7" ht="12.75">
      <c r="A15" s="15" t="s">
        <v>9</v>
      </c>
      <c r="B15" s="1"/>
      <c r="C15" s="3" t="s">
        <v>19</v>
      </c>
      <c r="D15" s="28"/>
      <c r="E15" s="4">
        <f t="shared" si="0"/>
        <v>0</v>
      </c>
      <c r="F15" s="14"/>
      <c r="G15" s="29"/>
    </row>
    <row r="16" spans="1:7" ht="12.75">
      <c r="A16" s="15" t="s">
        <v>10</v>
      </c>
      <c r="B16" s="1"/>
      <c r="C16" s="3" t="s">
        <v>20</v>
      </c>
      <c r="D16" s="28"/>
      <c r="E16" s="4">
        <f t="shared" si="0"/>
        <v>0</v>
      </c>
      <c r="F16" s="14"/>
      <c r="G16" s="29"/>
    </row>
    <row r="17" spans="1:7" ht="12.75">
      <c r="A17" s="15" t="s">
        <v>11</v>
      </c>
      <c r="B17" s="1"/>
      <c r="C17" s="3" t="s">
        <v>19</v>
      </c>
      <c r="D17" s="28"/>
      <c r="E17" s="4">
        <f t="shared" si="0"/>
        <v>0</v>
      </c>
      <c r="F17" s="14"/>
      <c r="G17" s="29"/>
    </row>
    <row r="18" spans="1:7" ht="12.75">
      <c r="A18" s="15" t="s">
        <v>12</v>
      </c>
      <c r="B18" s="1"/>
      <c r="C18" s="3" t="s">
        <v>19</v>
      </c>
      <c r="D18" s="28"/>
      <c r="E18" s="4">
        <f t="shared" si="0"/>
        <v>0</v>
      </c>
      <c r="F18" s="14"/>
      <c r="G18" s="29"/>
    </row>
    <row r="19" spans="1:7" ht="12.75">
      <c r="A19" s="15" t="s">
        <v>24</v>
      </c>
      <c r="B19" s="1"/>
      <c r="C19" s="3" t="s">
        <v>20</v>
      </c>
      <c r="D19" s="28"/>
      <c r="E19" s="4">
        <f>B19*D19</f>
        <v>0</v>
      </c>
      <c r="F19" s="14"/>
      <c r="G19" s="29"/>
    </row>
    <row r="20" spans="1:7" ht="12.75">
      <c r="A20" s="15" t="s">
        <v>13</v>
      </c>
      <c r="B20" s="1"/>
      <c r="C20" s="3" t="s">
        <v>20</v>
      </c>
      <c r="D20" s="28"/>
      <c r="E20" s="4">
        <f t="shared" si="0"/>
        <v>0</v>
      </c>
      <c r="F20" s="14"/>
      <c r="G20" s="29"/>
    </row>
    <row r="21" spans="1:7" ht="12.75">
      <c r="A21" s="15" t="s">
        <v>34</v>
      </c>
      <c r="B21" s="1"/>
      <c r="C21" s="3"/>
      <c r="D21" s="28"/>
      <c r="E21" s="4">
        <f t="shared" si="0"/>
        <v>0</v>
      </c>
      <c r="F21" s="14"/>
      <c r="G21" s="29"/>
    </row>
    <row r="22" spans="1:7" ht="12.75">
      <c r="A22" s="15" t="s">
        <v>34</v>
      </c>
      <c r="B22" s="1"/>
      <c r="C22" s="3"/>
      <c r="D22" s="28"/>
      <c r="E22" s="4">
        <f t="shared" si="0"/>
        <v>0</v>
      </c>
      <c r="F22" s="14"/>
      <c r="G22" s="29"/>
    </row>
    <row r="23" spans="1:7" ht="12.75">
      <c r="A23" s="15" t="s">
        <v>34</v>
      </c>
      <c r="B23" s="1"/>
      <c r="C23" s="3"/>
      <c r="D23" s="28"/>
      <c r="E23" s="4">
        <f t="shared" si="0"/>
        <v>0</v>
      </c>
      <c r="F23" s="14"/>
      <c r="G23" s="29"/>
    </row>
    <row r="24" spans="1:7" ht="12.75">
      <c r="A24" s="15" t="s">
        <v>34</v>
      </c>
      <c r="B24" s="1"/>
      <c r="C24" s="3"/>
      <c r="D24" s="28"/>
      <c r="E24" s="4">
        <f t="shared" si="0"/>
        <v>0</v>
      </c>
      <c r="F24" s="14"/>
      <c r="G24" s="29"/>
    </row>
    <row r="25" spans="1:7" ht="12.75">
      <c r="A25" s="15" t="s">
        <v>34</v>
      </c>
      <c r="B25" s="1"/>
      <c r="C25" s="3"/>
      <c r="D25" s="28"/>
      <c r="E25" s="4">
        <f t="shared" si="0"/>
        <v>0</v>
      </c>
      <c r="F25" s="14"/>
      <c r="G25" s="29"/>
    </row>
    <row r="26" spans="1:7" ht="12.75">
      <c r="A26" s="15" t="s">
        <v>34</v>
      </c>
      <c r="B26" s="1"/>
      <c r="C26" s="3"/>
      <c r="D26" s="28"/>
      <c r="E26" s="4">
        <f t="shared" si="0"/>
        <v>0</v>
      </c>
      <c r="F26" s="14"/>
      <c r="G26" s="29"/>
    </row>
    <row r="27" spans="1:7" ht="12.75">
      <c r="A27" s="15" t="s">
        <v>34</v>
      </c>
      <c r="B27" s="1"/>
      <c r="C27" s="3"/>
      <c r="D27" s="28"/>
      <c r="E27" s="4">
        <f t="shared" si="0"/>
        <v>0</v>
      </c>
      <c r="F27" s="14"/>
      <c r="G27" s="29"/>
    </row>
    <row r="28" spans="1:7" ht="12.75">
      <c r="A28" s="15" t="s">
        <v>34</v>
      </c>
      <c r="B28" s="1"/>
      <c r="C28" s="3"/>
      <c r="D28" s="28"/>
      <c r="E28" s="4">
        <f t="shared" si="0"/>
        <v>0</v>
      </c>
      <c r="F28" s="14"/>
      <c r="G28" s="29"/>
    </row>
    <row r="29" spans="1:7" ht="12.75">
      <c r="A29" s="15" t="s">
        <v>34</v>
      </c>
      <c r="B29" s="1"/>
      <c r="C29" s="3"/>
      <c r="D29" s="28"/>
      <c r="E29" s="4">
        <f t="shared" si="0"/>
        <v>0</v>
      </c>
      <c r="F29" s="14"/>
      <c r="G29" s="110"/>
    </row>
    <row r="30" spans="1:7" ht="13.5" thickBot="1">
      <c r="A30" s="15" t="s">
        <v>34</v>
      </c>
      <c r="B30" s="1"/>
      <c r="C30" s="3"/>
      <c r="D30" s="28"/>
      <c r="E30" s="4">
        <f t="shared" si="0"/>
        <v>0</v>
      </c>
      <c r="F30" s="14"/>
      <c r="G30" s="110"/>
    </row>
    <row r="31" spans="1:7" ht="13.5" thickBot="1">
      <c r="A31" s="38" t="s">
        <v>87</v>
      </c>
      <c r="B31" s="39"/>
      <c r="C31" s="39"/>
      <c r="D31" s="105"/>
      <c r="E31" s="106"/>
      <c r="F31" s="107">
        <f>SUM(E6:E30)</f>
        <v>0</v>
      </c>
      <c r="G31" s="109"/>
    </row>
    <row r="32" spans="1:7" ht="16.5" customHeight="1">
      <c r="A32" s="259"/>
      <c r="B32" s="260"/>
      <c r="C32" s="260"/>
      <c r="D32" s="260"/>
      <c r="E32" s="260"/>
      <c r="F32" s="12"/>
      <c r="G32" s="109"/>
    </row>
    <row r="33" spans="6:7" ht="13.5" customHeight="1">
      <c r="F33" s="11"/>
      <c r="G33" s="109"/>
    </row>
    <row r="34" spans="1:7" ht="12.75" customHeight="1">
      <c r="A34" s="264" t="s">
        <v>112</v>
      </c>
      <c r="B34" s="264"/>
      <c r="C34" s="264"/>
      <c r="D34" s="264"/>
      <c r="E34" s="264"/>
      <c r="F34" s="264"/>
      <c r="G34" s="109"/>
    </row>
    <row r="35" spans="1:6" ht="12.75">
      <c r="A35" s="166" t="s">
        <v>108</v>
      </c>
      <c r="D35" s="5"/>
      <c r="E35" s="5"/>
      <c r="F35" s="5"/>
    </row>
  </sheetData>
  <sheetProtection/>
  <mergeCells count="6">
    <mergeCell ref="A1:F1"/>
    <mergeCell ref="A32:E32"/>
    <mergeCell ref="A5:E5"/>
    <mergeCell ref="A34:F34"/>
    <mergeCell ref="A2:F2"/>
    <mergeCell ref="A3:F3"/>
  </mergeCells>
  <printOptions/>
  <pageMargins left="0.5" right="0.5" top="2" bottom="0.25" header="0.17" footer="0.3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1.00390625" style="0" customWidth="1"/>
    <col min="2" max="2" width="8.140625" style="0" customWidth="1"/>
    <col min="3" max="3" width="9.00390625" style="0" customWidth="1"/>
    <col min="4" max="4" width="9.8515625" style="0" customWidth="1"/>
    <col min="5" max="5" width="11.140625" style="0" customWidth="1"/>
    <col min="6" max="6" width="9.7109375" style="0" customWidth="1"/>
    <col min="7" max="7" width="9.8515625" style="0" customWidth="1"/>
    <col min="8" max="8" width="11.421875" style="0" customWidth="1"/>
  </cols>
  <sheetData>
    <row r="1" spans="1:9" ht="12.75">
      <c r="A1" s="170"/>
      <c r="B1" s="195"/>
      <c r="C1" s="195"/>
      <c r="D1" s="195"/>
      <c r="E1" s="196"/>
      <c r="F1" s="196"/>
      <c r="G1" s="196"/>
      <c r="H1" s="198" t="s">
        <v>115</v>
      </c>
      <c r="I1" s="109"/>
    </row>
    <row r="2" spans="1:9" ht="12.75">
      <c r="A2" s="170"/>
      <c r="B2" s="198" t="s">
        <v>42</v>
      </c>
      <c r="C2" s="205" t="s">
        <v>43</v>
      </c>
      <c r="D2" s="206" t="s">
        <v>44</v>
      </c>
      <c r="E2" s="206" t="s">
        <v>45</v>
      </c>
      <c r="F2" s="197" t="s">
        <v>46</v>
      </c>
      <c r="G2" s="199" t="s">
        <v>0</v>
      </c>
      <c r="H2" s="200" t="s">
        <v>121</v>
      </c>
      <c r="I2" s="109"/>
    </row>
    <row r="3" spans="1:9" ht="12.75">
      <c r="A3" s="184" t="s">
        <v>38</v>
      </c>
      <c r="B3" s="201" t="s">
        <v>47</v>
      </c>
      <c r="C3" s="207">
        <v>38129</v>
      </c>
      <c r="D3" s="208">
        <v>7626</v>
      </c>
      <c r="E3" s="209">
        <v>45755</v>
      </c>
      <c r="F3" s="202">
        <v>9151</v>
      </c>
      <c r="G3" s="203">
        <v>54906</v>
      </c>
      <c r="H3" s="204"/>
      <c r="I3" s="109"/>
    </row>
    <row r="4" spans="1:9" ht="12.75">
      <c r="A4" s="184" t="s">
        <v>38</v>
      </c>
      <c r="B4" s="201" t="s">
        <v>48</v>
      </c>
      <c r="C4" s="207">
        <v>42498</v>
      </c>
      <c r="D4" s="208">
        <v>8500</v>
      </c>
      <c r="E4" s="209">
        <v>50998</v>
      </c>
      <c r="F4" s="202">
        <v>10200</v>
      </c>
      <c r="G4" s="203">
        <v>61198</v>
      </c>
      <c r="H4" s="204"/>
      <c r="I4" s="109"/>
    </row>
    <row r="5" spans="1:9" ht="12.75">
      <c r="A5" s="184" t="s">
        <v>38</v>
      </c>
      <c r="B5" s="201" t="s">
        <v>49</v>
      </c>
      <c r="C5" s="207">
        <v>47229</v>
      </c>
      <c r="D5" s="208">
        <v>9446</v>
      </c>
      <c r="E5" s="209">
        <v>56675</v>
      </c>
      <c r="F5" s="202">
        <v>11335</v>
      </c>
      <c r="G5" s="203">
        <v>68010</v>
      </c>
      <c r="H5" s="204"/>
      <c r="I5" s="109"/>
    </row>
    <row r="6" spans="1:9" ht="12.75">
      <c r="A6" s="184" t="s">
        <v>38</v>
      </c>
      <c r="B6" s="201" t="s">
        <v>50</v>
      </c>
      <c r="C6" s="207">
        <v>52307</v>
      </c>
      <c r="D6" s="208">
        <v>10461</v>
      </c>
      <c r="E6" s="209">
        <v>62768</v>
      </c>
      <c r="F6" s="202">
        <v>12554</v>
      </c>
      <c r="G6" s="203">
        <v>75322</v>
      </c>
      <c r="H6" s="204"/>
      <c r="I6" s="109"/>
    </row>
    <row r="7" spans="1:9" ht="12.75">
      <c r="A7" s="184" t="s">
        <v>38</v>
      </c>
      <c r="B7" s="201" t="s">
        <v>51</v>
      </c>
      <c r="C7" s="207">
        <v>57772</v>
      </c>
      <c r="D7" s="208">
        <v>11554</v>
      </c>
      <c r="E7" s="209">
        <v>69326</v>
      </c>
      <c r="F7" s="202">
        <v>13865</v>
      </c>
      <c r="G7" s="203">
        <v>83191</v>
      </c>
      <c r="H7" s="204"/>
      <c r="I7" s="109"/>
    </row>
    <row r="8" spans="1:9" ht="12.75">
      <c r="A8" s="184" t="s">
        <v>38</v>
      </c>
      <c r="B8" s="201" t="s">
        <v>122</v>
      </c>
      <c r="C8" s="207">
        <v>63621</v>
      </c>
      <c r="D8" s="208">
        <v>12724</v>
      </c>
      <c r="E8" s="209">
        <v>76345</v>
      </c>
      <c r="F8" s="202">
        <v>15269</v>
      </c>
      <c r="G8" s="203">
        <v>91614</v>
      </c>
      <c r="H8" s="204"/>
      <c r="I8" s="109"/>
    </row>
    <row r="9" spans="1:9" ht="12.75">
      <c r="A9" s="184" t="s">
        <v>38</v>
      </c>
      <c r="B9" s="201" t="s">
        <v>52</v>
      </c>
      <c r="C9" s="207">
        <v>69898</v>
      </c>
      <c r="D9" s="208">
        <v>13980</v>
      </c>
      <c r="E9" s="209">
        <v>83878</v>
      </c>
      <c r="F9" s="202">
        <v>16776</v>
      </c>
      <c r="G9" s="203">
        <v>100654</v>
      </c>
      <c r="H9" s="204"/>
      <c r="I9" s="109"/>
    </row>
    <row r="10" spans="1:9" ht="12.75">
      <c r="A10" s="184" t="s">
        <v>38</v>
      </c>
      <c r="B10" s="201" t="s">
        <v>53</v>
      </c>
      <c r="C10" s="207">
        <v>83779</v>
      </c>
      <c r="D10" s="208">
        <v>16756</v>
      </c>
      <c r="E10" s="209">
        <v>100535</v>
      </c>
      <c r="F10" s="202">
        <v>20107</v>
      </c>
      <c r="G10" s="203">
        <v>120642</v>
      </c>
      <c r="H10" s="204"/>
      <c r="I10" s="109"/>
    </row>
    <row r="11" spans="1:9" ht="12.75">
      <c r="A11" s="170"/>
      <c r="B11" s="170"/>
      <c r="C11" s="170"/>
      <c r="D11" s="170"/>
      <c r="E11" s="109"/>
      <c r="F11" s="109"/>
      <c r="G11" s="109"/>
      <c r="H11" s="109"/>
      <c r="I11" s="109"/>
    </row>
    <row r="12" spans="1:9" ht="12.75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2.75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t="12.75">
      <c r="A14" s="148" t="s">
        <v>54</v>
      </c>
      <c r="B14" s="109" t="s">
        <v>172</v>
      </c>
      <c r="C14" s="109"/>
      <c r="D14" s="109"/>
      <c r="E14" s="109"/>
      <c r="F14" s="109"/>
      <c r="G14" s="109"/>
      <c r="H14" s="109"/>
      <c r="I14" s="109"/>
    </row>
    <row r="15" spans="1:9" ht="12.75">
      <c r="A15" s="109"/>
      <c r="B15" s="109" t="s">
        <v>55</v>
      </c>
      <c r="C15" s="109"/>
      <c r="D15" s="109"/>
      <c r="E15" s="109"/>
      <c r="F15" s="109"/>
      <c r="G15" s="109"/>
      <c r="H15" s="109"/>
      <c r="I15" s="109"/>
    </row>
    <row r="16" spans="1:9" ht="12.7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12.75">
      <c r="A17" s="148" t="s">
        <v>56</v>
      </c>
      <c r="B17" s="109" t="s">
        <v>57</v>
      </c>
      <c r="C17" s="109"/>
      <c r="D17" s="109"/>
      <c r="E17" s="109"/>
      <c r="F17" s="109"/>
      <c r="G17" s="109"/>
      <c r="H17" s="109"/>
      <c r="I17" s="109"/>
    </row>
    <row r="18" spans="1:9" ht="12.75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148" t="s">
        <v>58</v>
      </c>
      <c r="B19" s="109" t="s">
        <v>59</v>
      </c>
      <c r="C19" s="109"/>
      <c r="D19" s="109"/>
      <c r="E19" s="109"/>
      <c r="F19" s="109"/>
      <c r="G19" s="109"/>
      <c r="H19" s="109"/>
      <c r="I19" s="109"/>
    </row>
    <row r="20" spans="1:9" ht="12.75">
      <c r="A20" s="109"/>
      <c r="B20" s="109" t="s">
        <v>60</v>
      </c>
      <c r="C20" s="109"/>
      <c r="D20" s="109"/>
      <c r="E20" s="109"/>
      <c r="F20" s="109"/>
      <c r="G20" s="109"/>
      <c r="H20" s="109"/>
      <c r="I20" s="109"/>
    </row>
    <row r="21" spans="1:9" ht="12.75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ht="12.75">
      <c r="A22" s="109" t="s">
        <v>61</v>
      </c>
      <c r="B22" s="109"/>
      <c r="C22" s="109"/>
      <c r="D22" s="109"/>
      <c r="E22" s="109"/>
      <c r="F22" s="109"/>
      <c r="G22" s="109"/>
      <c r="H22" s="109"/>
      <c r="I22" s="109"/>
    </row>
    <row r="23" spans="1:9" ht="12.75">
      <c r="A23" s="109" t="s">
        <v>38</v>
      </c>
      <c r="B23" s="109" t="s">
        <v>38</v>
      </c>
      <c r="C23" s="109"/>
      <c r="D23" s="109"/>
      <c r="E23" s="109"/>
      <c r="F23" s="109"/>
      <c r="G23" s="109"/>
      <c r="H23" s="109"/>
      <c r="I23" s="109"/>
    </row>
    <row r="24" spans="1:9" ht="12.75">
      <c r="A24" s="109" t="s">
        <v>62</v>
      </c>
      <c r="B24" s="109" t="s">
        <v>151</v>
      </c>
      <c r="C24" s="109"/>
      <c r="D24" s="109"/>
      <c r="E24" s="109"/>
      <c r="F24" s="109"/>
      <c r="G24" s="109"/>
      <c r="H24" s="109"/>
      <c r="I24" s="109"/>
    </row>
    <row r="25" spans="1:9" ht="12.75">
      <c r="A25" s="109" t="s">
        <v>63</v>
      </c>
      <c r="B25" s="109" t="s">
        <v>64</v>
      </c>
      <c r="C25" s="109"/>
      <c r="D25" s="109"/>
      <c r="E25" s="109"/>
      <c r="F25" s="109"/>
      <c r="G25" s="109"/>
      <c r="H25" s="109"/>
      <c r="I25" s="109"/>
    </row>
    <row r="26" spans="1:9" ht="12.75">
      <c r="A26" s="109" t="s">
        <v>65</v>
      </c>
      <c r="B26" s="109" t="s">
        <v>66</v>
      </c>
      <c r="C26" s="109"/>
      <c r="D26" s="109"/>
      <c r="E26" s="109"/>
      <c r="F26" s="109"/>
      <c r="G26" s="109"/>
      <c r="H26" s="109"/>
      <c r="I26" s="109"/>
    </row>
    <row r="27" spans="1:9" ht="12.75">
      <c r="A27" s="109" t="s">
        <v>67</v>
      </c>
      <c r="B27" s="109" t="s">
        <v>68</v>
      </c>
      <c r="C27" s="109"/>
      <c r="D27" s="109"/>
      <c r="E27" s="109"/>
      <c r="F27" s="109"/>
      <c r="G27" s="109"/>
      <c r="H27" s="109"/>
      <c r="I27" s="109"/>
    </row>
    <row r="28" spans="1:9" ht="12.75">
      <c r="A28" s="109" t="s">
        <v>53</v>
      </c>
      <c r="B28" s="109" t="s">
        <v>69</v>
      </c>
      <c r="C28" s="109"/>
      <c r="D28" s="109"/>
      <c r="E28" s="109"/>
      <c r="F28" s="109"/>
      <c r="G28" s="109"/>
      <c r="H28" s="109"/>
      <c r="I28" s="109"/>
    </row>
    <row r="29" spans="1:9" ht="12.75">
      <c r="A29" s="109"/>
      <c r="B29" s="109"/>
      <c r="C29" s="109"/>
      <c r="D29" s="109"/>
      <c r="E29" s="109"/>
      <c r="F29" s="109"/>
      <c r="G29" s="109"/>
      <c r="H29" s="109"/>
      <c r="I29" s="109"/>
    </row>
    <row r="30" spans="1:9" ht="12.75">
      <c r="A30" s="109"/>
      <c r="B30" s="109"/>
      <c r="C30" s="109"/>
      <c r="D30" s="109"/>
      <c r="E30" s="109"/>
      <c r="F30" s="109"/>
      <c r="G30" s="109"/>
      <c r="H30" s="109"/>
      <c r="I30" s="10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9">
      <selection activeCell="E66" sqref="E66"/>
    </sheetView>
  </sheetViews>
  <sheetFormatPr defaultColWidth="9.140625" defaultRowHeight="12.75"/>
  <cols>
    <col min="1" max="1" width="42.140625" style="0" customWidth="1"/>
    <col min="2" max="2" width="8.421875" style="0" customWidth="1"/>
    <col min="3" max="3" width="6.00390625" style="0" customWidth="1"/>
    <col min="4" max="4" width="11.140625" style="0" customWidth="1"/>
    <col min="5" max="5" width="14.00390625" style="0" customWidth="1"/>
    <col min="6" max="6" width="15.00390625" style="0" customWidth="1"/>
    <col min="8" max="8" width="14.57421875" style="0" customWidth="1"/>
  </cols>
  <sheetData>
    <row r="1" spans="1:6" ht="24" thickBot="1">
      <c r="A1" s="234" t="s">
        <v>39</v>
      </c>
      <c r="B1" s="235"/>
      <c r="C1" s="235"/>
      <c r="D1" s="235"/>
      <c r="E1" s="235"/>
      <c r="F1" s="236"/>
    </row>
    <row r="2" spans="1:6" s="9" customFormat="1" ht="12" customHeight="1">
      <c r="A2" s="160"/>
      <c r="B2" s="160"/>
      <c r="C2" s="160"/>
      <c r="D2" s="160"/>
      <c r="E2" s="160"/>
      <c r="F2" s="160"/>
    </row>
    <row r="3" spans="1:6" s="80" customFormat="1" ht="12" customHeight="1">
      <c r="A3" s="244" t="s">
        <v>173</v>
      </c>
      <c r="B3" s="244"/>
      <c r="C3" s="244"/>
      <c r="D3" s="244"/>
      <c r="E3" s="244"/>
      <c r="F3" s="244"/>
    </row>
    <row r="4" spans="1:6" s="80" customFormat="1" ht="12" customHeight="1" thickBot="1">
      <c r="A4" s="79"/>
      <c r="B4" s="79"/>
      <c r="C4" s="79"/>
      <c r="D4" s="79"/>
      <c r="E4" s="79"/>
      <c r="F4" s="79"/>
    </row>
    <row r="5" spans="1:6" s="80" customFormat="1" ht="27" customHeight="1" thickBot="1">
      <c r="A5" s="253" t="s">
        <v>91</v>
      </c>
      <c r="B5" s="276"/>
      <c r="C5" s="276"/>
      <c r="D5" s="277"/>
      <c r="E5" s="44" t="s">
        <v>30</v>
      </c>
      <c r="F5" s="44" t="s">
        <v>0</v>
      </c>
    </row>
    <row r="6" spans="1:6" s="80" customFormat="1" ht="18.75" thickBot="1">
      <c r="A6" s="158" t="s">
        <v>25</v>
      </c>
      <c r="B6" s="111"/>
      <c r="C6" s="111"/>
      <c r="D6" s="112"/>
      <c r="E6" s="156">
        <v>56309</v>
      </c>
      <c r="F6" s="83"/>
    </row>
    <row r="7" spans="1:6" s="80" customFormat="1" ht="13.5" customHeight="1" thickBot="1">
      <c r="A7" s="241" t="s">
        <v>95</v>
      </c>
      <c r="B7" s="278"/>
      <c r="C7" s="278"/>
      <c r="D7" s="278"/>
      <c r="E7" s="279"/>
      <c r="F7" s="46"/>
    </row>
    <row r="8" spans="1:6" s="80" customFormat="1" ht="12.75">
      <c r="A8" s="124" t="s">
        <v>41</v>
      </c>
      <c r="B8" s="111"/>
      <c r="C8" s="111"/>
      <c r="D8" s="112"/>
      <c r="E8" s="129">
        <v>2000</v>
      </c>
      <c r="F8" s="48"/>
    </row>
    <row r="9" spans="1:6" s="80" customFormat="1" ht="12.75">
      <c r="A9" s="124" t="s">
        <v>140</v>
      </c>
      <c r="B9" s="111"/>
      <c r="C9" s="111"/>
      <c r="D9" s="112"/>
      <c r="E9" s="129">
        <v>2400</v>
      </c>
      <c r="F9" s="48"/>
    </row>
    <row r="10" spans="1:6" s="80" customFormat="1" ht="13.5" thickBot="1">
      <c r="A10" s="37" t="s">
        <v>82</v>
      </c>
      <c r="B10" s="91"/>
      <c r="C10" s="91"/>
      <c r="D10" s="91"/>
      <c r="E10" s="92">
        <v>590</v>
      </c>
      <c r="F10" s="83"/>
    </row>
    <row r="11" spans="1:6" s="80" customFormat="1" ht="14.25" customHeight="1" thickBot="1">
      <c r="A11" s="165" t="s">
        <v>93</v>
      </c>
      <c r="B11" s="114"/>
      <c r="C11" s="114"/>
      <c r="D11" s="115"/>
      <c r="E11" s="77">
        <f>SUM(E8:E10)</f>
        <v>4990</v>
      </c>
      <c r="F11" s="49"/>
    </row>
    <row r="12" spans="1:6" s="80" customFormat="1" ht="12.75">
      <c r="A12" s="280" t="s">
        <v>99</v>
      </c>
      <c r="B12" s="281"/>
      <c r="C12" s="281"/>
      <c r="D12" s="281"/>
      <c r="E12" s="281"/>
      <c r="F12" s="46"/>
    </row>
    <row r="13" spans="1:6" s="80" customFormat="1" ht="12.75">
      <c r="A13" s="116" t="s">
        <v>141</v>
      </c>
      <c r="B13" s="117"/>
      <c r="C13" s="117"/>
      <c r="D13" s="118"/>
      <c r="E13" s="130">
        <v>10000</v>
      </c>
      <c r="F13" s="52"/>
    </row>
    <row r="14" spans="1:6" s="80" customFormat="1" ht="12.75">
      <c r="A14" s="31" t="s">
        <v>146</v>
      </c>
      <c r="B14" s="111"/>
      <c r="C14" s="111"/>
      <c r="D14" s="112"/>
      <c r="E14" s="129">
        <v>2000</v>
      </c>
      <c r="F14" s="52"/>
    </row>
    <row r="15" spans="1:6" s="80" customFormat="1" ht="12.75">
      <c r="A15" s="119" t="s">
        <v>143</v>
      </c>
      <c r="B15" s="111"/>
      <c r="C15" s="111"/>
      <c r="D15" s="112"/>
      <c r="E15" s="129">
        <v>1500</v>
      </c>
      <c r="F15" s="52"/>
    </row>
    <row r="16" spans="1:6" s="80" customFormat="1" ht="13.5" thickBot="1">
      <c r="A16" s="119" t="s">
        <v>120</v>
      </c>
      <c r="B16" s="111"/>
      <c r="C16" s="111"/>
      <c r="D16" s="112"/>
      <c r="E16" s="129">
        <v>19202.5</v>
      </c>
      <c r="F16" s="52"/>
    </row>
    <row r="17" spans="1:6" s="80" customFormat="1" ht="13.5" customHeight="1" thickBot="1">
      <c r="A17" s="113" t="s">
        <v>100</v>
      </c>
      <c r="B17" s="114"/>
      <c r="C17" s="114"/>
      <c r="D17" s="128"/>
      <c r="E17" s="131">
        <f>SUM(E13:E16)</f>
        <v>32702.5</v>
      </c>
      <c r="F17" s="53"/>
    </row>
    <row r="18" spans="1:6" s="80" customFormat="1" ht="13.5" customHeight="1">
      <c r="A18" s="271" t="s">
        <v>98</v>
      </c>
      <c r="B18" s="272"/>
      <c r="C18" s="272"/>
      <c r="D18" s="272"/>
      <c r="E18" s="272"/>
      <c r="F18" s="86"/>
    </row>
    <row r="19" spans="1:6" s="80" customFormat="1" ht="12.75">
      <c r="A19" s="120" t="s">
        <v>114</v>
      </c>
      <c r="B19" s="121"/>
      <c r="C19" s="122"/>
      <c r="D19" s="123"/>
      <c r="E19" s="132">
        <v>95947</v>
      </c>
      <c r="F19" s="52"/>
    </row>
    <row r="20" spans="1:6" s="80" customFormat="1" ht="12.75">
      <c r="A20" s="124" t="s">
        <v>125</v>
      </c>
      <c r="B20" s="125"/>
      <c r="C20" s="126"/>
      <c r="D20" s="127"/>
      <c r="E20" s="92">
        <v>10298.21</v>
      </c>
      <c r="F20" s="52"/>
    </row>
    <row r="21" spans="1:6" s="80" customFormat="1" ht="13.5" thickBot="1">
      <c r="A21" s="124" t="s">
        <v>127</v>
      </c>
      <c r="B21" s="125"/>
      <c r="C21" s="126"/>
      <c r="D21" s="127"/>
      <c r="E21" s="92">
        <v>10000</v>
      </c>
      <c r="F21" s="52"/>
    </row>
    <row r="22" spans="1:6" s="80" customFormat="1" ht="12.75" customHeight="1" thickBot="1">
      <c r="A22" s="113" t="s">
        <v>102</v>
      </c>
      <c r="B22" s="114"/>
      <c r="C22" s="114"/>
      <c r="D22" s="128"/>
      <c r="E22" s="77">
        <f>SUM(E19:E21)</f>
        <v>116245.20999999999</v>
      </c>
      <c r="F22" s="88"/>
    </row>
    <row r="23" spans="1:6" s="80" customFormat="1" ht="12.75" customHeight="1" thickBot="1">
      <c r="A23" s="271" t="s">
        <v>170</v>
      </c>
      <c r="B23" s="272"/>
      <c r="C23" s="272"/>
      <c r="D23" s="272"/>
      <c r="E23" s="272"/>
      <c r="F23" s="93"/>
    </row>
    <row r="24" spans="1:6" s="80" customFormat="1" ht="12.75" customHeight="1">
      <c r="A24" s="224" t="s">
        <v>174</v>
      </c>
      <c r="B24" s="225"/>
      <c r="C24" s="225"/>
      <c r="D24" s="225"/>
      <c r="E24" s="226">
        <v>4500</v>
      </c>
      <c r="F24" s="83"/>
    </row>
    <row r="25" spans="1:6" s="80" customFormat="1" ht="12.75" customHeight="1">
      <c r="A25" s="227" t="s">
        <v>156</v>
      </c>
      <c r="B25" s="228"/>
      <c r="C25" s="228"/>
      <c r="D25" s="228"/>
      <c r="E25" s="229">
        <v>7000</v>
      </c>
      <c r="F25" s="83"/>
    </row>
    <row r="26" spans="1:6" s="80" customFormat="1" ht="12.75" customHeight="1" thickBot="1">
      <c r="A26" s="230" t="s">
        <v>168</v>
      </c>
      <c r="B26" s="231"/>
      <c r="C26" s="231"/>
      <c r="D26" s="232"/>
      <c r="E26" s="233">
        <v>3800</v>
      </c>
      <c r="F26" s="83"/>
    </row>
    <row r="27" spans="1:6" s="80" customFormat="1" ht="12.75" customHeight="1" thickBot="1">
      <c r="A27" s="113" t="s">
        <v>169</v>
      </c>
      <c r="B27" s="114"/>
      <c r="C27" s="114"/>
      <c r="D27" s="128"/>
      <c r="E27" s="131">
        <f>SUM(E24:E26)</f>
        <v>15300</v>
      </c>
      <c r="F27" s="88"/>
    </row>
    <row r="28" spans="1:6" s="80" customFormat="1" ht="13.5" customHeight="1" thickBot="1">
      <c r="A28" s="38" t="s">
        <v>37</v>
      </c>
      <c r="B28" s="84"/>
      <c r="C28" s="84"/>
      <c r="D28" s="85"/>
      <c r="E28" s="42"/>
      <c r="F28" s="133">
        <f>E6+E11+E17+E22+E27</f>
        <v>225546.71</v>
      </c>
    </row>
    <row r="29" spans="1:6" s="80" customFormat="1" ht="12" customHeight="1" thickBot="1">
      <c r="A29" s="32"/>
      <c r="B29" s="81"/>
      <c r="C29" s="81"/>
      <c r="D29" s="82"/>
      <c r="E29" s="8"/>
      <c r="F29" s="8"/>
    </row>
    <row r="30" spans="1:6" s="80" customFormat="1" ht="26.25" customHeight="1" thickBot="1">
      <c r="A30" s="57" t="s">
        <v>32</v>
      </c>
      <c r="B30" s="89"/>
      <c r="C30" s="89"/>
      <c r="D30" s="90"/>
      <c r="E30" s="44" t="s">
        <v>29</v>
      </c>
      <c r="F30" s="44" t="s">
        <v>0</v>
      </c>
    </row>
    <row r="31" spans="1:6" s="80" customFormat="1" ht="12.75">
      <c r="A31" s="20" t="s">
        <v>79</v>
      </c>
      <c r="B31" s="91"/>
      <c r="C31" s="91"/>
      <c r="D31" s="91"/>
      <c r="E31" s="92" t="s">
        <v>38</v>
      </c>
      <c r="F31" s="93"/>
    </row>
    <row r="32" spans="1:6" s="80" customFormat="1" ht="13.5" thickBot="1">
      <c r="A32" s="30" t="s">
        <v>83</v>
      </c>
      <c r="B32" s="91"/>
      <c r="C32" s="91"/>
      <c r="D32" s="91"/>
      <c r="E32" s="94">
        <v>3500</v>
      </c>
      <c r="F32" s="83"/>
    </row>
    <row r="33" spans="1:6" s="80" customFormat="1" ht="13.5" thickBot="1">
      <c r="A33" s="60" t="s">
        <v>28</v>
      </c>
      <c r="B33" s="95"/>
      <c r="C33" s="95"/>
      <c r="D33" s="96"/>
      <c r="E33" s="77">
        <f>SUM(E32:E32)</f>
        <v>3500</v>
      </c>
      <c r="F33" s="88"/>
    </row>
    <row r="34" spans="1:6" s="80" customFormat="1" ht="12.75">
      <c r="A34" s="20" t="s">
        <v>78</v>
      </c>
      <c r="B34" s="91"/>
      <c r="C34" s="91"/>
      <c r="D34" s="87"/>
      <c r="E34" s="92" t="s">
        <v>38</v>
      </c>
      <c r="F34" s="97"/>
    </row>
    <row r="35" spans="1:6" s="80" customFormat="1" ht="12.75">
      <c r="A35" s="31" t="s">
        <v>135</v>
      </c>
      <c r="B35" s="91"/>
      <c r="C35" s="91"/>
      <c r="D35" s="87"/>
      <c r="E35" s="92">
        <v>10000</v>
      </c>
      <c r="F35" s="52"/>
    </row>
    <row r="36" spans="1:6" s="80" customFormat="1" ht="12.75">
      <c r="A36" s="31" t="s">
        <v>136</v>
      </c>
      <c r="B36" s="91"/>
      <c r="C36" s="91"/>
      <c r="D36" s="87"/>
      <c r="E36" s="92">
        <v>1761.27</v>
      </c>
      <c r="F36" s="52"/>
    </row>
    <row r="37" spans="1:6" s="80" customFormat="1" ht="12.75">
      <c r="A37" s="31" t="s">
        <v>137</v>
      </c>
      <c r="B37" s="91"/>
      <c r="C37" s="91"/>
      <c r="D37" s="87"/>
      <c r="E37" s="92">
        <v>23577.89</v>
      </c>
      <c r="F37" s="52"/>
    </row>
    <row r="38" spans="1:6" s="80" customFormat="1" ht="12.75">
      <c r="A38" s="31" t="s">
        <v>150</v>
      </c>
      <c r="B38" s="91"/>
      <c r="C38" s="91"/>
      <c r="D38" s="87"/>
      <c r="E38" s="92">
        <v>21830.05</v>
      </c>
      <c r="F38" s="52"/>
    </row>
    <row r="39" spans="1:6" s="80" customFormat="1" ht="12.75">
      <c r="A39" s="31" t="s">
        <v>129</v>
      </c>
      <c r="B39" s="91"/>
      <c r="C39" s="91"/>
      <c r="D39" s="87"/>
      <c r="E39" s="94">
        <v>40400</v>
      </c>
      <c r="F39" s="98"/>
    </row>
    <row r="40" spans="1:6" s="80" customFormat="1" ht="13.5" thickBot="1">
      <c r="A40" s="31" t="s">
        <v>126</v>
      </c>
      <c r="B40" s="91"/>
      <c r="C40" s="91"/>
      <c r="D40" s="87"/>
      <c r="E40" s="94">
        <v>4010</v>
      </c>
      <c r="F40" s="98"/>
    </row>
    <row r="41" spans="1:6" s="80" customFormat="1" ht="13.5" customHeight="1" thickBot="1">
      <c r="A41" s="60" t="s">
        <v>27</v>
      </c>
      <c r="B41" s="95"/>
      <c r="C41" s="95"/>
      <c r="D41" s="99"/>
      <c r="E41" s="77">
        <f>SUM(E35:E40)</f>
        <v>101579.21</v>
      </c>
      <c r="F41" s="88"/>
    </row>
    <row r="42" spans="1:6" s="80" customFormat="1" ht="12.75" customHeight="1">
      <c r="A42" s="20" t="s">
        <v>77</v>
      </c>
      <c r="B42" s="91"/>
      <c r="C42" s="91"/>
      <c r="D42" s="91"/>
      <c r="E42" s="92" t="s">
        <v>38</v>
      </c>
      <c r="F42" s="93"/>
    </row>
    <row r="43" spans="1:8" s="80" customFormat="1" ht="12.75">
      <c r="A43" s="31" t="s">
        <v>14</v>
      </c>
      <c r="B43" s="91"/>
      <c r="C43" s="91"/>
      <c r="D43" s="87"/>
      <c r="E43" s="92">
        <v>93662</v>
      </c>
      <c r="F43" s="52"/>
      <c r="H43" s="92"/>
    </row>
    <row r="44" spans="1:6" s="80" customFormat="1" ht="12.75">
      <c r="A44" s="31" t="s">
        <v>15</v>
      </c>
      <c r="B44" s="91"/>
      <c r="C44" s="91"/>
      <c r="D44" s="87"/>
      <c r="E44" s="92">
        <v>361605.63</v>
      </c>
      <c r="F44" s="52"/>
    </row>
    <row r="45" spans="1:6" s="80" customFormat="1" ht="12.75">
      <c r="A45" s="31" t="s">
        <v>142</v>
      </c>
      <c r="B45" s="91"/>
      <c r="C45" s="91"/>
      <c r="D45" s="87"/>
      <c r="E45" s="92">
        <v>87320.21</v>
      </c>
      <c r="F45" s="52"/>
    </row>
    <row r="46" spans="1:6" s="80" customFormat="1" ht="12.75">
      <c r="A46" s="31" t="s">
        <v>138</v>
      </c>
      <c r="B46" s="91"/>
      <c r="C46" s="91"/>
      <c r="D46" s="87"/>
      <c r="E46" s="92">
        <v>53221.11</v>
      </c>
      <c r="F46" s="52"/>
    </row>
    <row r="47" spans="1:6" s="80" customFormat="1" ht="12.75">
      <c r="A47" s="31" t="s">
        <v>26</v>
      </c>
      <c r="B47" s="91"/>
      <c r="C47" s="91"/>
      <c r="D47" s="87"/>
      <c r="E47" s="92">
        <v>419249</v>
      </c>
      <c r="F47" s="52"/>
    </row>
    <row r="48" spans="1:6" s="80" customFormat="1" ht="12.75">
      <c r="A48" s="31" t="s">
        <v>16</v>
      </c>
      <c r="B48" s="91"/>
      <c r="C48" s="91"/>
      <c r="D48" s="87"/>
      <c r="E48" s="92">
        <v>933155</v>
      </c>
      <c r="F48" s="52"/>
    </row>
    <row r="49" spans="1:6" s="80" customFormat="1" ht="12.75">
      <c r="A49" s="31" t="s">
        <v>139</v>
      </c>
      <c r="B49" s="91"/>
      <c r="C49" s="91"/>
      <c r="D49" s="87"/>
      <c r="E49" s="92">
        <v>3376.8</v>
      </c>
      <c r="F49" s="52"/>
    </row>
    <row r="50" spans="1:6" s="80" customFormat="1" ht="12.75">
      <c r="A50" s="31" t="s">
        <v>111</v>
      </c>
      <c r="B50" s="91"/>
      <c r="C50" s="91"/>
      <c r="D50" s="87"/>
      <c r="E50" s="92">
        <v>216050</v>
      </c>
      <c r="F50" s="52"/>
    </row>
    <row r="51" spans="1:6" s="80" customFormat="1" ht="13.5" thickBot="1">
      <c r="A51" s="31" t="s">
        <v>110</v>
      </c>
      <c r="B51" s="91"/>
      <c r="C51" s="91"/>
      <c r="D51" s="87"/>
      <c r="E51" s="92">
        <v>135000</v>
      </c>
      <c r="F51" s="52"/>
    </row>
    <row r="52" spans="1:6" s="80" customFormat="1" ht="12.75" customHeight="1" thickBot="1">
      <c r="A52" s="63" t="s">
        <v>31</v>
      </c>
      <c r="B52" s="95"/>
      <c r="C52" s="95"/>
      <c r="D52" s="99"/>
      <c r="E52" s="77">
        <f>SUM(E43:E51)</f>
        <v>2302639.75</v>
      </c>
      <c r="F52" s="88"/>
    </row>
    <row r="53" spans="1:6" s="80" customFormat="1" ht="12.75" customHeight="1">
      <c r="A53" s="217" t="s">
        <v>165</v>
      </c>
      <c r="B53" s="218"/>
      <c r="C53" s="218"/>
      <c r="D53" s="219"/>
      <c r="E53" s="220"/>
      <c r="F53" s="93"/>
    </row>
    <row r="54" spans="1:6" s="80" customFormat="1" ht="12.75" customHeight="1" thickBot="1">
      <c r="A54" s="31" t="s">
        <v>166</v>
      </c>
      <c r="B54" s="91"/>
      <c r="C54" s="91"/>
      <c r="D54" s="87"/>
      <c r="E54" s="221">
        <v>5000</v>
      </c>
      <c r="F54" s="88"/>
    </row>
    <row r="55" spans="1:6" s="80" customFormat="1" ht="12.75" customHeight="1" thickBot="1">
      <c r="A55" s="63" t="s">
        <v>164</v>
      </c>
      <c r="B55" s="95"/>
      <c r="C55" s="95"/>
      <c r="D55" s="99"/>
      <c r="E55" s="77">
        <f>SUM(E54:E54)</f>
        <v>5000</v>
      </c>
      <c r="F55" s="88"/>
    </row>
    <row r="56" spans="1:6" s="80" customFormat="1" ht="12.75" customHeight="1" thickBot="1">
      <c r="A56" s="38" t="s">
        <v>23</v>
      </c>
      <c r="B56" s="84"/>
      <c r="C56" s="84"/>
      <c r="D56" s="85"/>
      <c r="E56" s="96"/>
      <c r="F56" s="78">
        <f>E33+E41+E52+E55</f>
        <v>2412718.96</v>
      </c>
    </row>
    <row r="57" spans="1:6" s="80" customFormat="1" ht="12" customHeight="1">
      <c r="A57" s="245" t="s">
        <v>92</v>
      </c>
      <c r="B57" s="245"/>
      <c r="C57" s="245"/>
      <c r="D57" s="245"/>
      <c r="E57" s="245"/>
      <c r="F57" s="245"/>
    </row>
    <row r="58" spans="1:6" s="80" customFormat="1" ht="12" customHeight="1">
      <c r="A58" s="246" t="s">
        <v>90</v>
      </c>
      <c r="B58" s="246"/>
      <c r="C58" s="246"/>
      <c r="D58" s="246"/>
      <c r="E58" s="246"/>
      <c r="F58" s="246"/>
    </row>
    <row r="59" spans="1:6" s="80" customFormat="1" ht="12.75" customHeight="1" thickBot="1">
      <c r="A59" s="71"/>
      <c r="B59" s="100"/>
      <c r="C59" s="100"/>
      <c r="D59" s="101"/>
      <c r="E59" s="100"/>
      <c r="F59" s="36"/>
    </row>
    <row r="60" spans="1:6" s="103" customFormat="1" ht="17.25" customHeight="1" thickBot="1">
      <c r="A60" s="273" t="s">
        <v>104</v>
      </c>
      <c r="B60" s="274"/>
      <c r="C60" s="274"/>
      <c r="D60" s="274"/>
      <c r="E60" s="275"/>
      <c r="F60" s="69">
        <f>SUM(F7:F56)</f>
        <v>2638265.67</v>
      </c>
    </row>
    <row r="61" spans="1:6" ht="18" customHeight="1" thickBot="1">
      <c r="A61" s="163" t="s">
        <v>97</v>
      </c>
      <c r="B61" s="39"/>
      <c r="C61" s="39"/>
      <c r="D61" s="40"/>
      <c r="E61" s="62"/>
      <c r="F61" s="134">
        <f>F60/E6</f>
        <v>46.85335683460903</v>
      </c>
    </row>
  </sheetData>
  <sheetProtection/>
  <mergeCells count="10">
    <mergeCell ref="A18:E18"/>
    <mergeCell ref="A60:E60"/>
    <mergeCell ref="A1:F1"/>
    <mergeCell ref="A5:D5"/>
    <mergeCell ref="A7:E7"/>
    <mergeCell ref="A12:E12"/>
    <mergeCell ref="A3:F3"/>
    <mergeCell ref="A57:F57"/>
    <mergeCell ref="A58:F58"/>
    <mergeCell ref="A23:E23"/>
  </mergeCells>
  <printOptions/>
  <pageMargins left="0.45" right="0.5" top="0.45" bottom="0.25" header="0.17" footer="0.3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7">
      <selection activeCell="I8" sqref="I8"/>
    </sheetView>
  </sheetViews>
  <sheetFormatPr defaultColWidth="9.140625" defaultRowHeight="12.75"/>
  <cols>
    <col min="1" max="1" width="0.13671875" style="0" customWidth="1"/>
    <col min="2" max="2" width="41.140625" style="0" customWidth="1"/>
    <col min="3" max="3" width="8.140625" style="0" customWidth="1"/>
    <col min="4" max="4" width="6.00390625" style="0" customWidth="1"/>
    <col min="5" max="5" width="11.140625" style="0" customWidth="1"/>
    <col min="6" max="6" width="14.00390625" style="0" customWidth="1"/>
    <col min="7" max="7" width="13.8515625" style="0" customWidth="1"/>
  </cols>
  <sheetData>
    <row r="1" spans="2:7" ht="24" thickBot="1">
      <c r="B1" s="256" t="s">
        <v>39</v>
      </c>
      <c r="C1" s="257"/>
      <c r="D1" s="257"/>
      <c r="E1" s="257"/>
      <c r="F1" s="257"/>
      <c r="G1" s="258"/>
    </row>
    <row r="2" spans="2:7" ht="20.25" customHeight="1">
      <c r="B2" s="265" t="s">
        <v>80</v>
      </c>
      <c r="C2" s="266"/>
      <c r="D2" s="266"/>
      <c r="E2" s="266"/>
      <c r="F2" s="266"/>
      <c r="G2" s="267"/>
    </row>
    <row r="3" spans="2:7" ht="20.25" customHeight="1" thickBot="1">
      <c r="B3" s="268">
        <v>2008</v>
      </c>
      <c r="C3" s="286"/>
      <c r="D3" s="286"/>
      <c r="E3" s="286"/>
      <c r="F3" s="286"/>
      <c r="G3" s="287"/>
    </row>
    <row r="4" spans="2:7" ht="38.25">
      <c r="B4" s="161" t="s">
        <v>85</v>
      </c>
      <c r="C4" s="17" t="s">
        <v>1</v>
      </c>
      <c r="D4" s="17" t="s">
        <v>18</v>
      </c>
      <c r="E4" s="17" t="s">
        <v>33</v>
      </c>
      <c r="F4" s="17" t="s">
        <v>22</v>
      </c>
      <c r="G4" s="18"/>
    </row>
    <row r="5" spans="2:7" s="180" customFormat="1" ht="13.5" customHeight="1">
      <c r="B5" s="282" t="s">
        <v>86</v>
      </c>
      <c r="C5" s="283"/>
      <c r="D5" s="283"/>
      <c r="E5" s="283"/>
      <c r="F5" s="284"/>
      <c r="G5" s="179"/>
    </row>
    <row r="6" spans="2:7" ht="12.75">
      <c r="B6" s="15" t="s">
        <v>2</v>
      </c>
      <c r="C6" s="1">
        <v>987</v>
      </c>
      <c r="D6" s="3" t="s">
        <v>20</v>
      </c>
      <c r="E6" s="70">
        <v>20</v>
      </c>
      <c r="F6" s="4">
        <f aca="true" t="shared" si="0" ref="F6:F20">C6*E6</f>
        <v>19740</v>
      </c>
      <c r="G6" s="14"/>
    </row>
    <row r="7" spans="2:7" ht="12.75">
      <c r="B7" s="15" t="s">
        <v>4</v>
      </c>
      <c r="C7" s="1">
        <v>649</v>
      </c>
      <c r="D7" s="3" t="s">
        <v>20</v>
      </c>
      <c r="E7" s="28">
        <v>130</v>
      </c>
      <c r="F7" s="4">
        <f t="shared" si="0"/>
        <v>84370</v>
      </c>
      <c r="G7" s="14"/>
    </row>
    <row r="8" spans="2:7" ht="12.75">
      <c r="B8" s="15" t="s">
        <v>35</v>
      </c>
      <c r="C8" s="1">
        <v>649</v>
      </c>
      <c r="D8" s="3" t="s">
        <v>20</v>
      </c>
      <c r="E8" s="28">
        <v>110</v>
      </c>
      <c r="F8" s="4">
        <f t="shared" si="0"/>
        <v>71390</v>
      </c>
      <c r="G8" s="14"/>
    </row>
    <row r="9" spans="2:7" ht="12.75">
      <c r="B9" s="15" t="s">
        <v>3</v>
      </c>
      <c r="C9" s="1">
        <v>64</v>
      </c>
      <c r="D9" s="3" t="s">
        <v>19</v>
      </c>
      <c r="E9" s="28">
        <v>2100</v>
      </c>
      <c r="F9" s="4">
        <f t="shared" si="0"/>
        <v>134400</v>
      </c>
      <c r="G9" s="14"/>
    </row>
    <row r="10" spans="2:7" ht="12.75">
      <c r="B10" s="15" t="s">
        <v>5</v>
      </c>
      <c r="C10" s="1">
        <v>39</v>
      </c>
      <c r="D10" s="3" t="s">
        <v>20</v>
      </c>
      <c r="E10" s="28">
        <v>5800</v>
      </c>
      <c r="F10" s="4">
        <f t="shared" si="0"/>
        <v>226200</v>
      </c>
      <c r="G10" s="14"/>
    </row>
    <row r="11" spans="2:7" ht="12.75">
      <c r="B11" s="15" t="s">
        <v>36</v>
      </c>
      <c r="C11" s="1">
        <v>32</v>
      </c>
      <c r="D11" s="3" t="s">
        <v>20</v>
      </c>
      <c r="E11" s="28">
        <v>110</v>
      </c>
      <c r="F11" s="4">
        <f t="shared" si="0"/>
        <v>3520</v>
      </c>
      <c r="G11" s="14"/>
    </row>
    <row r="12" spans="2:7" ht="12.75">
      <c r="B12" s="15" t="s">
        <v>6</v>
      </c>
      <c r="C12" s="1">
        <v>3800</v>
      </c>
      <c r="D12" s="3" t="s">
        <v>21</v>
      </c>
      <c r="E12" s="28">
        <v>4.5</v>
      </c>
      <c r="F12" s="4">
        <f t="shared" si="0"/>
        <v>17100</v>
      </c>
      <c r="G12" s="14"/>
    </row>
    <row r="13" spans="2:7" ht="12.75">
      <c r="B13" s="15" t="s">
        <v>7</v>
      </c>
      <c r="C13" s="1">
        <v>6645</v>
      </c>
      <c r="D13" s="3" t="s">
        <v>20</v>
      </c>
      <c r="E13" s="28">
        <v>10</v>
      </c>
      <c r="F13" s="4">
        <f t="shared" si="0"/>
        <v>66450</v>
      </c>
      <c r="G13" s="14"/>
    </row>
    <row r="14" spans="2:7" ht="12.75">
      <c r="B14" s="15" t="s">
        <v>8</v>
      </c>
      <c r="C14" s="1">
        <v>5944</v>
      </c>
      <c r="D14" s="3" t="s">
        <v>20</v>
      </c>
      <c r="E14" s="28">
        <v>7.5</v>
      </c>
      <c r="F14" s="4">
        <f t="shared" si="0"/>
        <v>44580</v>
      </c>
      <c r="G14" s="14"/>
    </row>
    <row r="15" spans="2:7" ht="12.75">
      <c r="B15" s="15" t="s">
        <v>9</v>
      </c>
      <c r="C15" s="1">
        <v>303</v>
      </c>
      <c r="D15" s="3" t="s">
        <v>19</v>
      </c>
      <c r="E15" s="28">
        <v>1250</v>
      </c>
      <c r="F15" s="4">
        <f t="shared" si="0"/>
        <v>378750</v>
      </c>
      <c r="G15" s="14"/>
    </row>
    <row r="16" spans="2:7" ht="12.75">
      <c r="B16" s="15" t="s">
        <v>10</v>
      </c>
      <c r="C16" s="1">
        <v>1197</v>
      </c>
      <c r="D16" s="3" t="s">
        <v>20</v>
      </c>
      <c r="E16" s="28">
        <v>1615</v>
      </c>
      <c r="F16" s="4">
        <f t="shared" si="0"/>
        <v>1933155</v>
      </c>
      <c r="G16" s="14"/>
    </row>
    <row r="17" spans="2:7" ht="12.75">
      <c r="B17" s="15" t="s">
        <v>11</v>
      </c>
      <c r="C17" s="1">
        <v>4</v>
      </c>
      <c r="D17" s="3" t="s">
        <v>19</v>
      </c>
      <c r="E17" s="28">
        <v>22000</v>
      </c>
      <c r="F17" s="4">
        <f t="shared" si="0"/>
        <v>88000</v>
      </c>
      <c r="G17" s="14"/>
    </row>
    <row r="18" spans="2:7" ht="12.75">
      <c r="B18" s="15" t="s">
        <v>12</v>
      </c>
      <c r="C18" s="1">
        <v>6</v>
      </c>
      <c r="D18" s="3" t="s">
        <v>19</v>
      </c>
      <c r="E18" s="28">
        <v>12500</v>
      </c>
      <c r="F18" s="4">
        <f t="shared" si="0"/>
        <v>75000</v>
      </c>
      <c r="G18" s="14"/>
    </row>
    <row r="19" spans="2:7" ht="12.75">
      <c r="B19" s="15" t="s">
        <v>13</v>
      </c>
      <c r="C19" s="1">
        <v>85</v>
      </c>
      <c r="D19" s="3" t="s">
        <v>20</v>
      </c>
      <c r="E19" s="28">
        <v>375</v>
      </c>
      <c r="F19" s="4">
        <f t="shared" si="0"/>
        <v>31875</v>
      </c>
      <c r="G19" s="14"/>
    </row>
    <row r="20" spans="2:7" ht="12.75">
      <c r="B20" s="15" t="s">
        <v>40</v>
      </c>
      <c r="C20" s="1">
        <v>92</v>
      </c>
      <c r="D20" s="3" t="s">
        <v>20</v>
      </c>
      <c r="E20" s="28">
        <v>70</v>
      </c>
      <c r="F20" s="4">
        <f t="shared" si="0"/>
        <v>6440</v>
      </c>
      <c r="G20" s="14"/>
    </row>
    <row r="21" spans="2:7" ht="13.5" thickBot="1">
      <c r="B21" s="15" t="s">
        <v>38</v>
      </c>
      <c r="C21" s="1"/>
      <c r="D21" s="3"/>
      <c r="E21" s="28"/>
      <c r="F21" s="108" t="s">
        <v>38</v>
      </c>
      <c r="G21" s="14"/>
    </row>
    <row r="22" spans="2:7" ht="13.5" thickBot="1">
      <c r="B22" s="38" t="s">
        <v>87</v>
      </c>
      <c r="C22" s="39"/>
      <c r="D22" s="39"/>
      <c r="E22" s="105"/>
      <c r="F22" s="106"/>
      <c r="G22" s="107">
        <f>SUM(F6:F21)</f>
        <v>3180970</v>
      </c>
    </row>
    <row r="23" spans="2:7" ht="12.75">
      <c r="B23" s="259"/>
      <c r="C23" s="260"/>
      <c r="D23" s="260"/>
      <c r="E23" s="260"/>
      <c r="F23" s="260"/>
      <c r="G23" s="12"/>
    </row>
    <row r="24" spans="2:7" ht="12.75">
      <c r="B24" s="285"/>
      <c r="C24" s="260"/>
      <c r="D24" s="260"/>
      <c r="E24" s="12"/>
      <c r="F24" s="11"/>
      <c r="G24" s="11"/>
    </row>
    <row r="25" spans="5:7" ht="12.75">
      <c r="E25" s="5"/>
      <c r="F25" s="5"/>
      <c r="G25" s="5"/>
    </row>
    <row r="26" spans="5:7" ht="12.75">
      <c r="E26" s="5"/>
      <c r="F26" s="5"/>
      <c r="G26" s="5"/>
    </row>
  </sheetData>
  <sheetProtection/>
  <mergeCells count="6">
    <mergeCell ref="B1:G1"/>
    <mergeCell ref="B5:F5"/>
    <mergeCell ref="B23:F23"/>
    <mergeCell ref="B24:D24"/>
    <mergeCell ref="B2:G2"/>
    <mergeCell ref="B3:G3"/>
  </mergeCells>
  <printOptions/>
  <pageMargins left="0.76" right="0.4" top="2.78" bottom="1" header="0.17" footer="0.3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Kenneth J. Eck</Manager>
  <Company>Division of Soil Conservation, ISDA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SWCD Spreadsheet for Local Funding and Leveraging - 2007</dc:title>
  <dc:subject>SWCD Local Budgets</dc:subject>
  <dc:creator>Kenneth Eck, Joseph Williams, Chris Tippe &amp; Others</dc:creator>
  <cp:keywords/>
  <dc:description/>
  <cp:lastModifiedBy>lfribley</cp:lastModifiedBy>
  <cp:lastPrinted>2018-05-24T16:17:42Z</cp:lastPrinted>
  <dcterms:created xsi:type="dcterms:W3CDTF">2001-04-05T11:23:07Z</dcterms:created>
  <dcterms:modified xsi:type="dcterms:W3CDTF">2019-03-15T20:49:15Z</dcterms:modified>
  <cp:category/>
  <cp:version/>
  <cp:contentType/>
  <cp:contentStatus/>
</cp:coreProperties>
</file>