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ction 5311\POPs\"/>
    </mc:Choice>
  </mc:AlternateContent>
  <bookViews>
    <workbookView xWindow="270" yWindow="165" windowWidth="28290" windowHeight="12270" tabRatio="809" activeTab="1"/>
  </bookViews>
  <sheets>
    <sheet name="IN-1189-2018-2" sheetId="4" r:id="rId1"/>
    <sheet name="&lt;30 Transit Vehicle Replacement" sheetId="5" r:id="rId2"/>
    <sheet name="&lt;30 Transit Vehicle Expansion" sheetId="14" r:id="rId3"/>
    <sheet name="Replacements" sheetId="11" r:id="rId4"/>
  </sheets>
  <definedNames>
    <definedName name="\A" localSheetId="2">#REF!</definedName>
    <definedName name="\A">#REF!</definedName>
    <definedName name="\B" localSheetId="2">#REF!</definedName>
    <definedName name="\B">#REF!</definedName>
    <definedName name="\C" localSheetId="2">#REF!</definedName>
    <definedName name="\C">#REF!</definedName>
    <definedName name="\M" localSheetId="2">#REF!</definedName>
    <definedName name="\M">#REF!</definedName>
    <definedName name="\N" localSheetId="2">#REF!</definedName>
    <definedName name="\N">#REF!</definedName>
    <definedName name="\P" localSheetId="2">#REF!</definedName>
    <definedName name="\P">#REF!</definedName>
    <definedName name="\R" localSheetId="2">#REF!</definedName>
    <definedName name="\R" localSheetId="1">#REF!</definedName>
    <definedName name="\R">#REF!</definedName>
    <definedName name="\U" localSheetId="2">#REF!</definedName>
    <definedName name="\U" localSheetId="1">#REF!</definedName>
    <definedName name="\U">#REF!</definedName>
    <definedName name="_18_A" localSheetId="2">#REF!</definedName>
    <definedName name="_18_A">#REF!</definedName>
    <definedName name="_18_AA" localSheetId="2">#REF!</definedName>
    <definedName name="_18_AA">#REF!</definedName>
    <definedName name="_18_AB" localSheetId="2">#REF!</definedName>
    <definedName name="_18_AB">#REF!</definedName>
    <definedName name="_18_AC" localSheetId="2">#REF!</definedName>
    <definedName name="_18_AC">#REF!</definedName>
    <definedName name="_18_AD" localSheetId="2">#REF!</definedName>
    <definedName name="_18_AD">#REF!</definedName>
    <definedName name="_18_AE" localSheetId="2">#REF!</definedName>
    <definedName name="_18_AE">#REF!</definedName>
    <definedName name="_18_AF" localSheetId="2">#REF!</definedName>
    <definedName name="_18_AF">#REF!</definedName>
    <definedName name="_18_AG" localSheetId="2">#REF!</definedName>
    <definedName name="_18_AG">#REF!</definedName>
    <definedName name="_18_AH" localSheetId="2">#REF!</definedName>
    <definedName name="_18_AH">#REF!</definedName>
    <definedName name="_18_AI" localSheetId="2">#REF!</definedName>
    <definedName name="_18_AI">#REF!</definedName>
    <definedName name="_18_AJ" localSheetId="2">#REF!</definedName>
    <definedName name="_18_AJ">#REF!</definedName>
    <definedName name="_18_AK" localSheetId="2">#REF!</definedName>
    <definedName name="_18_AK">#REF!</definedName>
    <definedName name="_18_AL" localSheetId="2">#REF!</definedName>
    <definedName name="_18_AL">#REF!</definedName>
    <definedName name="_18_AM" localSheetId="2">#REF!</definedName>
    <definedName name="_18_AM">#REF!</definedName>
    <definedName name="_18_AN" localSheetId="2">#REF!</definedName>
    <definedName name="_18_AN">#REF!</definedName>
    <definedName name="_18_AO" localSheetId="2">#REF!</definedName>
    <definedName name="_18_AO">#REF!</definedName>
    <definedName name="_18_AP" localSheetId="2">#REF!</definedName>
    <definedName name="_18_AP">#REF!</definedName>
    <definedName name="_18_AQ" localSheetId="2">#REF!</definedName>
    <definedName name="_18_AQ">#REF!</definedName>
    <definedName name="_18_AR" localSheetId="2">#REF!</definedName>
    <definedName name="_18_AR">#REF!</definedName>
    <definedName name="_18_AS" localSheetId="2">#REF!</definedName>
    <definedName name="_18_AS">#REF!</definedName>
    <definedName name="_18_AT" localSheetId="2">#REF!</definedName>
    <definedName name="_18_AT">#REF!</definedName>
    <definedName name="_18_AU" localSheetId="2">#REF!</definedName>
    <definedName name="_18_AU">#REF!</definedName>
    <definedName name="_18_AV" localSheetId="2">#REF!</definedName>
    <definedName name="_18_AV">#REF!</definedName>
    <definedName name="_18_AW" localSheetId="2">#REF!</definedName>
    <definedName name="_18_AW">#REF!</definedName>
    <definedName name="_18_AX" localSheetId="2">#REF!</definedName>
    <definedName name="_18_AX">#REF!</definedName>
    <definedName name="_18_AY" localSheetId="2">#REF!</definedName>
    <definedName name="_18_AY">#REF!</definedName>
    <definedName name="_18_AZ" localSheetId="2">#REF!</definedName>
    <definedName name="_18_AZ">#REF!</definedName>
    <definedName name="_18_B" localSheetId="2">#REF!</definedName>
    <definedName name="_18_B">#REF!</definedName>
    <definedName name="_18_BA" localSheetId="2">#REF!</definedName>
    <definedName name="_18_BA">#REF!</definedName>
    <definedName name="_18_BB" localSheetId="2">#REF!</definedName>
    <definedName name="_18_BB">#REF!</definedName>
    <definedName name="_18_BC" localSheetId="2">#REF!</definedName>
    <definedName name="_18_BC">#REF!</definedName>
    <definedName name="_18_BD" localSheetId="2">#REF!</definedName>
    <definedName name="_18_BD">#REF!</definedName>
    <definedName name="_18_BE" localSheetId="2">#REF!</definedName>
    <definedName name="_18_BE">#REF!</definedName>
    <definedName name="_18_BF" localSheetId="2">#REF!</definedName>
    <definedName name="_18_BF">#REF!</definedName>
    <definedName name="_18_BG" localSheetId="2">#REF!</definedName>
    <definedName name="_18_BG">#REF!</definedName>
    <definedName name="_18_C" localSheetId="2">#REF!</definedName>
    <definedName name="_18_C">#REF!</definedName>
    <definedName name="_18_D" localSheetId="2">#REF!</definedName>
    <definedName name="_18_D">#REF!</definedName>
    <definedName name="_18_E" localSheetId="2">#REF!</definedName>
    <definedName name="_18_E">#REF!</definedName>
    <definedName name="_18_F" localSheetId="2">#REF!</definedName>
    <definedName name="_18_F">#REF!</definedName>
    <definedName name="_18_G" localSheetId="2">#REF!</definedName>
    <definedName name="_18_G">#REF!</definedName>
    <definedName name="_18_H" localSheetId="2">#REF!</definedName>
    <definedName name="_18_H">#REF!</definedName>
    <definedName name="_18_I" localSheetId="2">#REF!</definedName>
    <definedName name="_18_I">#REF!</definedName>
    <definedName name="_18_J" localSheetId="2">#REF!</definedName>
    <definedName name="_18_J">#REF!</definedName>
    <definedName name="_18_K" localSheetId="2">#REF!</definedName>
    <definedName name="_18_K">#REF!</definedName>
    <definedName name="_18_L" localSheetId="2">#REF!</definedName>
    <definedName name="_18_L">#REF!</definedName>
    <definedName name="_18_M" localSheetId="2">#REF!</definedName>
    <definedName name="_18_M">#REF!</definedName>
    <definedName name="_18_N" localSheetId="2">#REF!</definedName>
    <definedName name="_18_N">#REF!</definedName>
    <definedName name="_18_O" localSheetId="2">#REF!</definedName>
    <definedName name="_18_O">#REF!</definedName>
    <definedName name="_18_P" localSheetId="2">#REF!</definedName>
    <definedName name="_18_P">#REF!</definedName>
    <definedName name="_18_Q" localSheetId="2">#REF!</definedName>
    <definedName name="_18_Q">#REF!</definedName>
    <definedName name="_18_R" localSheetId="2">#REF!</definedName>
    <definedName name="_18_R">#REF!</definedName>
    <definedName name="_18_S" localSheetId="2">#REF!</definedName>
    <definedName name="_18_S">#REF!</definedName>
    <definedName name="_18_T" localSheetId="2">#REF!</definedName>
    <definedName name="_18_T">#REF!</definedName>
    <definedName name="_18_U" localSheetId="2">#REF!</definedName>
    <definedName name="_18_U">#REF!</definedName>
    <definedName name="_18_V" localSheetId="2">#REF!</definedName>
    <definedName name="_18_V">#REF!</definedName>
    <definedName name="_18_W" localSheetId="2">#REF!</definedName>
    <definedName name="_18_W">#REF!</definedName>
    <definedName name="_18_X" localSheetId="2">#REF!</definedName>
    <definedName name="_18_X">#REF!</definedName>
    <definedName name="_18_Y" localSheetId="2">#REF!</definedName>
    <definedName name="_18_Y">#REF!</definedName>
    <definedName name="_18_Z" localSheetId="2">#REF!</definedName>
    <definedName name="_18_Z">#REF!</definedName>
    <definedName name="_Key1" localSheetId="2" hidden="1">#REF!</definedName>
    <definedName name="_Key1" hidden="1">#REF!</definedName>
    <definedName name="_Order1" hidden="1">0</definedName>
    <definedName name="_Sort" localSheetId="2" hidden="1">#REF!</definedName>
    <definedName name="_Sort" hidden="1">#REF!</definedName>
    <definedName name="A" localSheetId="2">#REF!</definedName>
    <definedName name="A">#REF!</definedName>
    <definedName name="BUDGET" localSheetId="2">#REF!</definedName>
    <definedName name="BUDGET">#REF!</definedName>
    <definedName name="bv" localSheetId="2">#REF!</definedName>
    <definedName name="bv">#REF!</definedName>
    <definedName name="JAYRAN" localSheetId="2">#REF!</definedName>
    <definedName name="JAYRAN">#REF!</definedName>
    <definedName name="L" localSheetId="2">#REF!</definedName>
    <definedName name="L">#REF!</definedName>
    <definedName name="POP" localSheetId="2">#REF!</definedName>
    <definedName name="POP">#REF!</definedName>
    <definedName name="_xlnm.Print_Area" localSheetId="2">'&lt;30 Transit Vehicle Expansion'!$A$1:$N$35</definedName>
    <definedName name="_xlnm.Print_Area" localSheetId="1">'&lt;30 Transit Vehicle Replacement'!$A$1:$N$61</definedName>
    <definedName name="_xlnm.Print_Area" localSheetId="0">'IN-1189-2018-2'!$A$1:$O$70</definedName>
  </definedNames>
  <calcPr calcId="152511"/>
</workbook>
</file>

<file path=xl/calcChain.xml><?xml version="1.0" encoding="utf-8"?>
<calcChain xmlns="http://schemas.openxmlformats.org/spreadsheetml/2006/main">
  <c r="L53" i="4" l="1"/>
  <c r="K18" i="14" l="1"/>
  <c r="D53" i="4" l="1"/>
  <c r="K15" i="14"/>
  <c r="N15" i="14" s="1"/>
  <c r="K14" i="14"/>
  <c r="N14" i="14" s="1"/>
  <c r="K35" i="5"/>
  <c r="N35" i="5" s="1"/>
  <c r="L42" i="4"/>
  <c r="O42" i="4"/>
  <c r="G67" i="4" l="1"/>
  <c r="D44" i="5" l="1"/>
  <c r="K42" i="5" l="1"/>
  <c r="N42" i="5" s="1"/>
  <c r="K41" i="5"/>
  <c r="N41" i="5" s="1"/>
  <c r="K40" i="5"/>
  <c r="N40" i="5" s="1"/>
  <c r="K39" i="5"/>
  <c r="N39" i="5" s="1"/>
  <c r="K38" i="5"/>
  <c r="N38" i="5" s="1"/>
  <c r="K37" i="5"/>
  <c r="N37" i="5" s="1"/>
  <c r="K36" i="5"/>
  <c r="N36" i="5" s="1"/>
  <c r="K34" i="5"/>
  <c r="N34" i="5" s="1"/>
  <c r="K33" i="5"/>
  <c r="N33" i="5" s="1"/>
  <c r="N32" i="5"/>
  <c r="K31" i="5"/>
  <c r="N31" i="5" s="1"/>
  <c r="K30" i="5"/>
  <c r="N30" i="5" s="1"/>
  <c r="K29" i="5"/>
  <c r="N29" i="5" s="1"/>
  <c r="K28" i="5"/>
  <c r="N28" i="5" s="1"/>
  <c r="K27" i="5"/>
  <c r="N27" i="5" s="1"/>
  <c r="K26" i="5"/>
  <c r="N26" i="5" s="1"/>
  <c r="K25" i="5"/>
  <c r="N25" i="5" s="1"/>
  <c r="K24" i="5"/>
  <c r="N24" i="5" s="1"/>
  <c r="K23" i="5"/>
  <c r="N23" i="5" s="1"/>
  <c r="K22" i="5"/>
  <c r="N22" i="5" s="1"/>
  <c r="K21" i="5"/>
  <c r="N21" i="5" s="1"/>
  <c r="K20" i="5"/>
  <c r="N20" i="5" s="1"/>
  <c r="K19" i="5"/>
  <c r="N19" i="5" s="1"/>
  <c r="K18" i="5"/>
  <c r="N18" i="5" s="1"/>
  <c r="K17" i="5"/>
  <c r="N17" i="5" s="1"/>
  <c r="K16" i="5"/>
  <c r="N16" i="5" s="1"/>
  <c r="K15" i="5"/>
  <c r="N15" i="5" s="1"/>
  <c r="K14" i="5"/>
  <c r="N14" i="5" s="1"/>
  <c r="K13" i="5"/>
  <c r="K12" i="5"/>
  <c r="N12" i="5" s="1"/>
  <c r="F44" i="5"/>
  <c r="G44" i="5"/>
  <c r="F50" i="5" s="1"/>
  <c r="H44" i="5"/>
  <c r="I44" i="5"/>
  <c r="J44" i="5"/>
  <c r="L44" i="5"/>
  <c r="M44" i="5"/>
  <c r="K11" i="5"/>
  <c r="N11" i="5" s="1"/>
  <c r="K10" i="5"/>
  <c r="N10" i="5" s="1"/>
  <c r="K9" i="5"/>
  <c r="N9" i="5" s="1"/>
  <c r="L12" i="4"/>
  <c r="O12" i="4" s="1"/>
  <c r="K16" i="14"/>
  <c r="N16" i="14" s="1"/>
  <c r="K13" i="14"/>
  <c r="N13" i="14" s="1"/>
  <c r="K12" i="14"/>
  <c r="N12" i="14" s="1"/>
  <c r="K11" i="14"/>
  <c r="N11" i="14" s="1"/>
  <c r="K10" i="14"/>
  <c r="N10" i="14" s="1"/>
  <c r="K9" i="14"/>
  <c r="N9" i="14" s="1"/>
  <c r="F58" i="5"/>
  <c r="L50" i="4"/>
  <c r="O50" i="4" s="1"/>
  <c r="L48" i="4"/>
  <c r="O48" i="4" s="1"/>
  <c r="L45" i="4"/>
  <c r="O45" i="4" s="1"/>
  <c r="L43" i="4"/>
  <c r="O43" i="4" s="1"/>
  <c r="L41" i="4"/>
  <c r="L40" i="4"/>
  <c r="O40" i="4" s="1"/>
  <c r="L39" i="4"/>
  <c r="O39" i="4" s="1"/>
  <c r="L31" i="4"/>
  <c r="O31" i="4" s="1"/>
  <c r="L29" i="4"/>
  <c r="O29" i="4" s="1"/>
  <c r="L27" i="4"/>
  <c r="O27" i="4" s="1"/>
  <c r="L26" i="4"/>
  <c r="O26" i="4" s="1"/>
  <c r="L23" i="4"/>
  <c r="O23" i="4" s="1"/>
  <c r="L21" i="4"/>
  <c r="O21" i="4" s="1"/>
  <c r="L16" i="4"/>
  <c r="O16" i="4" s="1"/>
  <c r="L15" i="4"/>
  <c r="O15" i="4" s="1"/>
  <c r="K44" i="5" l="1"/>
  <c r="N13" i="5"/>
  <c r="N44" i="5" s="1"/>
  <c r="L51" i="4"/>
  <c r="O51" i="4" s="1"/>
  <c r="N18" i="14" l="1"/>
  <c r="L49" i="4" l="1"/>
  <c r="L47" i="4"/>
  <c r="L46" i="4"/>
  <c r="L44" i="4"/>
  <c r="L38" i="4"/>
  <c r="L37" i="4"/>
  <c r="L36" i="4"/>
  <c r="L35" i="4"/>
  <c r="L33" i="4"/>
  <c r="L32" i="4"/>
  <c r="L30" i="4"/>
  <c r="L28" i="4"/>
  <c r="L25" i="4"/>
  <c r="L24" i="4"/>
  <c r="L22" i="4"/>
  <c r="L20" i="4"/>
  <c r="L19" i="4"/>
  <c r="L18" i="4"/>
  <c r="L17" i="4"/>
  <c r="L14" i="4"/>
  <c r="L13" i="4"/>
  <c r="L11" i="4"/>
  <c r="L10" i="4"/>
  <c r="F32" i="14" l="1"/>
  <c r="M18" i="14"/>
  <c r="L18" i="14"/>
  <c r="J18" i="14"/>
  <c r="I18" i="14"/>
  <c r="H18" i="14"/>
  <c r="G18" i="14"/>
  <c r="F24" i="14" s="1"/>
  <c r="F18" i="14"/>
  <c r="D18" i="14"/>
  <c r="F26" i="14" l="1"/>
  <c r="F27" i="14" s="1"/>
  <c r="F33" i="14" s="1"/>
  <c r="F34" i="14" s="1"/>
  <c r="O18" i="4" l="1"/>
  <c r="O19" i="4"/>
  <c r="O20" i="4"/>
  <c r="O22" i="4"/>
  <c r="O35" i="4"/>
  <c r="O30" i="4"/>
  <c r="F52" i="5" l="1"/>
  <c r="F53" i="5" s="1"/>
  <c r="F59" i="5" s="1"/>
  <c r="F60" i="5" s="1"/>
  <c r="O44" i="4"/>
  <c r="O41" i="4"/>
  <c r="O38" i="4"/>
  <c r="O37" i="4"/>
  <c r="O36" i="4"/>
  <c r="O28" i="4" l="1"/>
  <c r="O66" i="4"/>
  <c r="O14" i="4" l="1"/>
  <c r="O47" i="4" l="1"/>
  <c r="O46" i="4"/>
  <c r="O32" i="4"/>
  <c r="O24" i="4"/>
  <c r="O17" i="4"/>
  <c r="O13" i="4"/>
  <c r="O11" i="4"/>
  <c r="O10" i="4"/>
  <c r="O34" i="4"/>
  <c r="O53" i="4" s="1"/>
  <c r="M53" i="4"/>
  <c r="O33" i="4"/>
  <c r="O52" i="4"/>
  <c r="O49" i="4"/>
  <c r="O25" i="4"/>
  <c r="K53" i="4"/>
  <c r="N53" i="4"/>
  <c r="G53" i="4"/>
  <c r="H53" i="4"/>
  <c r="G68" i="4" s="1"/>
  <c r="G57" i="4" l="1"/>
  <c r="G59" i="4" s="1"/>
  <c r="I53" i="4"/>
  <c r="J53" i="4"/>
  <c r="G60" i="4" l="1"/>
  <c r="O67" i="4"/>
  <c r="O68" i="4" s="1"/>
  <c r="G69" i="4"/>
</calcChain>
</file>

<file path=xl/sharedStrings.xml><?xml version="1.0" encoding="utf-8"?>
<sst xmlns="http://schemas.openxmlformats.org/spreadsheetml/2006/main" count="664" uniqueCount="222">
  <si>
    <t>Program Reserve</t>
  </si>
  <si>
    <t>Capital</t>
  </si>
  <si>
    <t xml:space="preserve"> PROJECT</t>
  </si>
  <si>
    <t>TOTAL</t>
  </si>
  <si>
    <t>DESCRIPTION</t>
  </si>
  <si>
    <t>OPERATING</t>
  </si>
  <si>
    <t xml:space="preserve"> CAPITAL</t>
  </si>
  <si>
    <t>COST</t>
  </si>
  <si>
    <t>Summary of Total Funds Programmed</t>
  </si>
  <si>
    <t>Total Programmed:</t>
  </si>
  <si>
    <t>Total Funds Awarded</t>
  </si>
  <si>
    <t>Total funds Programmed</t>
  </si>
  <si>
    <t>Diff:</t>
  </si>
  <si>
    <t>STATE OF INDIANA</t>
  </si>
  <si>
    <t>NUMBER</t>
  </si>
  <si>
    <t xml:space="preserve">               FEDERAL</t>
  </si>
  <si>
    <t xml:space="preserve">OPERATING </t>
  </si>
  <si>
    <t>LOCAL</t>
  </si>
  <si>
    <t>STATE</t>
  </si>
  <si>
    <t>APPLICANT</t>
  </si>
  <si>
    <t>(Recipient)</t>
  </si>
  <si>
    <t>INDOT</t>
  </si>
  <si>
    <t>PROJECT</t>
  </si>
  <si>
    <t>NET</t>
  </si>
  <si>
    <t>REVENUE</t>
  </si>
  <si>
    <t>Service Area</t>
  </si>
  <si>
    <t>Deobligation</t>
  </si>
  <si>
    <t xml:space="preserve">                SUBTOTAL:</t>
  </si>
  <si>
    <t>CAPITAL ASSISTANCE - CATEGORY A</t>
  </si>
  <si>
    <t>SECTION 5339 PROGRAM OF PROJECTS</t>
  </si>
  <si>
    <t>Quantity</t>
  </si>
  <si>
    <t>BOVC = Body on Van Chassis</t>
  </si>
  <si>
    <t xml:space="preserve"> </t>
  </si>
  <si>
    <t xml:space="preserve">SECTION 5339 PROGRAM OF PROJECTS </t>
  </si>
  <si>
    <t>Total</t>
  </si>
  <si>
    <t>FY 2015 Apportionment Balance</t>
  </si>
  <si>
    <t>FY 2016 Apportionment Balance</t>
  </si>
  <si>
    <t>FFY 2014 Apportionment Balance</t>
  </si>
  <si>
    <t>FFY 2015 Apportionment Balance</t>
  </si>
  <si>
    <t>FFY 2016 Apportionment Balance</t>
  </si>
  <si>
    <t>FFY 2014-16 Carry-Over</t>
  </si>
  <si>
    <t>Cass County</t>
  </si>
  <si>
    <t>Clinton County</t>
  </si>
  <si>
    <t>DeKalb County</t>
  </si>
  <si>
    <t>Harrison County</t>
  </si>
  <si>
    <t>Hamilton County</t>
  </si>
  <si>
    <t>Hendricks County</t>
  </si>
  <si>
    <t>Historic Hoosier Hills</t>
  </si>
  <si>
    <t>KIRPC</t>
  </si>
  <si>
    <t>Kosciusko County</t>
  </si>
  <si>
    <t>LaGrange County</t>
  </si>
  <si>
    <t>Monroe County</t>
  </si>
  <si>
    <t>Marshall County</t>
  </si>
  <si>
    <t>Union County</t>
  </si>
  <si>
    <t>Whitley County</t>
  </si>
  <si>
    <t>Noble County</t>
  </si>
  <si>
    <t>Miami County</t>
  </si>
  <si>
    <t>SIDC</t>
  </si>
  <si>
    <t>CAPITAL</t>
  </si>
  <si>
    <t>FFY 2018 Apportionment</t>
  </si>
  <si>
    <t>GRANT NUMBER IN-2019-xxx-xx</t>
  </si>
  <si>
    <t>FY 2018 Apportionment</t>
  </si>
  <si>
    <t>FY 2017 Apportionment Balance</t>
  </si>
  <si>
    <t xml:space="preserve">Fayette County </t>
  </si>
  <si>
    <t xml:space="preserve">Hancock County </t>
  </si>
  <si>
    <t>Huntington County</t>
  </si>
  <si>
    <t xml:space="preserve">Johnson County </t>
  </si>
  <si>
    <t xml:space="preserve">Knox County </t>
  </si>
  <si>
    <t xml:space="preserve">Marion, City </t>
  </si>
  <si>
    <t>New Castle, City</t>
  </si>
  <si>
    <t>Orange County</t>
  </si>
  <si>
    <t xml:space="preserve">Steuben County </t>
  </si>
  <si>
    <t xml:space="preserve">Wabash County </t>
  </si>
  <si>
    <t xml:space="preserve">Waveland </t>
  </si>
  <si>
    <t>Low Floor Mini-Van</t>
  </si>
  <si>
    <t xml:space="preserve">Medium Transit </t>
  </si>
  <si>
    <t xml:space="preserve">Fulton County </t>
  </si>
  <si>
    <t xml:space="preserve">Small Transit </t>
  </si>
  <si>
    <t>Johnson County</t>
  </si>
  <si>
    <t>Large Transit</t>
  </si>
  <si>
    <t xml:space="preserve">Low Floor Mini-Van </t>
  </si>
  <si>
    <t>Medium Transit</t>
  </si>
  <si>
    <t>FFY 2018 Apportiomment</t>
  </si>
  <si>
    <t xml:space="preserve">FFY 2014-16 Carry-over  </t>
  </si>
  <si>
    <t>ACTIVITY LINE</t>
  </si>
  <si>
    <t>ITEM</t>
  </si>
  <si>
    <t>11.12.04</t>
  </si>
  <si>
    <t>11.13.04</t>
  </si>
  <si>
    <t>Expansion &lt;30 foot Transit Vehicle</t>
  </si>
  <si>
    <t>Replacement &lt;30 foot Transit Vehicle</t>
  </si>
  <si>
    <t>Balance to Program in CY 2020</t>
  </si>
  <si>
    <t>1189-2018-2 Capital</t>
  </si>
  <si>
    <t>Richmond, City</t>
  </si>
  <si>
    <t>Vehicles to be REPLACED in Grant - CY 2019</t>
  </si>
  <si>
    <t>System</t>
  </si>
  <si>
    <t>VIN Number</t>
  </si>
  <si>
    <t xml:space="preserve">Year </t>
  </si>
  <si>
    <t>Type</t>
  </si>
  <si>
    <t>Manufacturer</t>
  </si>
  <si>
    <t>Capacity</t>
  </si>
  <si>
    <t>Mileage</t>
  </si>
  <si>
    <t>Cass Area Transit</t>
  </si>
  <si>
    <t>2A8HR54P18R142431</t>
  </si>
  <si>
    <t>MV</t>
  </si>
  <si>
    <t>Chrysler</t>
  </si>
  <si>
    <t>2C4GP54L75R396484</t>
  </si>
  <si>
    <t>Dodge</t>
  </si>
  <si>
    <t>2A4RR5D10AR109444</t>
  </si>
  <si>
    <t>CU</t>
  </si>
  <si>
    <t>2D8HN44E89R563531</t>
  </si>
  <si>
    <t>2A4RR4DEXAR137717</t>
  </si>
  <si>
    <t>2A8HR54P18R7366064</t>
  </si>
  <si>
    <t>Clinton County Transit</t>
  </si>
  <si>
    <t>1FDFE4FS5ADA52774</t>
  </si>
  <si>
    <t>Ford</t>
  </si>
  <si>
    <t>1FDFE4FS7ADA52775</t>
  </si>
  <si>
    <t>DeKalb County - DART</t>
  </si>
  <si>
    <t>2C4RDGBG4DR787268</t>
  </si>
  <si>
    <t>DODGE</t>
  </si>
  <si>
    <t>Fayette County Transit</t>
  </si>
  <si>
    <t>2D4RN4DE4AR254357</t>
  </si>
  <si>
    <t>2D4RN4DE6AR254358</t>
  </si>
  <si>
    <t>Fulton County</t>
  </si>
  <si>
    <t>1FTDS34L59DA55907</t>
  </si>
  <si>
    <t>2D4RN4DG4BR770480</t>
  </si>
  <si>
    <t>Hamilton County Express</t>
  </si>
  <si>
    <t>1FDFE4FS5FDA09640</t>
  </si>
  <si>
    <t>111,670 </t>
  </si>
  <si>
    <t>1FDFE4FS3FDA09641</t>
  </si>
  <si>
    <t>1FDFE4FS1FDA09642</t>
  </si>
  <si>
    <t>99376 </t>
  </si>
  <si>
    <t>1FDFE4FS4FDA12077</t>
  </si>
  <si>
    <t>Hancock County</t>
  </si>
  <si>
    <t>1FAHP24167G138355</t>
  </si>
  <si>
    <t>AO</t>
  </si>
  <si>
    <t>1GBDV13177D176676</t>
  </si>
  <si>
    <t>CHEVY</t>
  </si>
  <si>
    <t>1GBDV13W78D210953</t>
  </si>
  <si>
    <t>1GBDV13W28D163704</t>
  </si>
  <si>
    <t>Harrison County - SITS</t>
  </si>
  <si>
    <t>2D4RN4DGXBR770452</t>
  </si>
  <si>
    <t>101,783</t>
  </si>
  <si>
    <t>SITS</t>
  </si>
  <si>
    <t>1FDEE3FS7DDB36525</t>
  </si>
  <si>
    <t>FORD</t>
  </si>
  <si>
    <t>Harrison County (SITS)</t>
  </si>
  <si>
    <t>1FDEE3FSXDDA08473</t>
  </si>
  <si>
    <t>Hendricks/CASMC</t>
  </si>
  <si>
    <t>1FDFE4FS7ADA42294</t>
  </si>
  <si>
    <t>1FDEE35S69DA90761</t>
  </si>
  <si>
    <t>Historic Hoosier Hills - Lifetime Resources - SIRPC - Catch-A-Ride</t>
  </si>
  <si>
    <t>1FDFE4FSXBDA09923</t>
  </si>
  <si>
    <t>Ford/Goshen</t>
  </si>
  <si>
    <t>1FDFE4FS8BDA09922</t>
  </si>
  <si>
    <t>1FDXE45S57DA99446</t>
  </si>
  <si>
    <t>Ford/Midwest</t>
  </si>
  <si>
    <t>2C7WDGBG7FR634344</t>
  </si>
  <si>
    <t>2D4RN4DE8AR252496</t>
  </si>
  <si>
    <t>1FDEE3FS3ADA55615</t>
  </si>
  <si>
    <t>1FDFE4FS2ADA49007</t>
  </si>
  <si>
    <t>1FDFE4FS5ADA52757</t>
  </si>
  <si>
    <t>Johnson - Shelby</t>
  </si>
  <si>
    <t>1GBDV13W48D207931</t>
  </si>
  <si>
    <t>CHEV</t>
  </si>
  <si>
    <t>1GBDV13W38D209511</t>
  </si>
  <si>
    <t>Johnson - Brown</t>
  </si>
  <si>
    <t>1FTNS24L99DA24979</t>
  </si>
  <si>
    <t>VN</t>
  </si>
  <si>
    <t>1FDFE4FS9ADA52759</t>
  </si>
  <si>
    <t>KIRPC Jasper</t>
  </si>
  <si>
    <t>1D4GP25R36B603392</t>
  </si>
  <si>
    <t>KIRPC Starke</t>
  </si>
  <si>
    <t>1S4GP25R05B102491</t>
  </si>
  <si>
    <t>KIRPC Pulaski</t>
  </si>
  <si>
    <t>1D4GP25E67B239872</t>
  </si>
  <si>
    <t>2D4RN4DE9AR252491</t>
  </si>
  <si>
    <t>KIRPC Newton</t>
  </si>
  <si>
    <t>1FDFE4FS1DDA53070</t>
  </si>
  <si>
    <t>2C7WDGBG2ER467715</t>
  </si>
  <si>
    <t>Knox County - YMCA of Vincennes</t>
  </si>
  <si>
    <t>1FDFE4FS2BDA13349</t>
  </si>
  <si>
    <t xml:space="preserve">Kosciusko County Transit </t>
  </si>
  <si>
    <t>1FDFE4FSXFDA02945</t>
  </si>
  <si>
    <t>1FDFE4FS1FDA02946</t>
  </si>
  <si>
    <t>LaGrange - LCAT</t>
  </si>
  <si>
    <t>1D4GP25E05B307824</t>
  </si>
  <si>
    <t>1B4GP44L4YB718248</t>
  </si>
  <si>
    <t>Marion Transit</t>
  </si>
  <si>
    <t>1FDFE4FS5ADA52743</t>
  </si>
  <si>
    <t>1FDFE4FS0ADA52763</t>
  </si>
  <si>
    <t>1FDFE4FS2ADA52764</t>
  </si>
  <si>
    <t>1FDFE4FS8ADA52767</t>
  </si>
  <si>
    <t>1FD4E45P98DB59700</t>
  </si>
  <si>
    <t>1FDFE45P59DA61807</t>
  </si>
  <si>
    <t>New Castle Transit</t>
  </si>
  <si>
    <t>1FDXE45S82HA70055</t>
  </si>
  <si>
    <t>1FDXE45S14HB27196</t>
  </si>
  <si>
    <t>1FDXE45S44HB27192</t>
  </si>
  <si>
    <t xml:space="preserve">Richmond, City of  </t>
  </si>
  <si>
    <t>1FDFE4FS0ADA52746</t>
  </si>
  <si>
    <t>SIDC/Ride Solution</t>
  </si>
  <si>
    <t>1GNDU23WX8D205726</t>
  </si>
  <si>
    <t>Chevrolet</t>
  </si>
  <si>
    <t>1D4GP25B77B228837</t>
  </si>
  <si>
    <t>2C4RDGBG2DR787253</t>
  </si>
  <si>
    <t>1FD3E35L180A05453</t>
  </si>
  <si>
    <t>1FDEE35S59DA24931</t>
  </si>
  <si>
    <t>1FDEE35599DA52795</t>
  </si>
  <si>
    <t>1FDEE35S79DA52794</t>
  </si>
  <si>
    <t>Steuben Co./STAR #5</t>
  </si>
  <si>
    <t>1FDEE35S89DA323697</t>
  </si>
  <si>
    <t xml:space="preserve">Union County </t>
  </si>
  <si>
    <t>1FD4E45S38DA05777</t>
  </si>
  <si>
    <t>1FDEE35S39DA24930</t>
  </si>
  <si>
    <t>Wabash County Transit</t>
  </si>
  <si>
    <t>2D4RN4DG2BR770445</t>
  </si>
  <si>
    <t>Waveland</t>
  </si>
  <si>
    <t>2B7KB31Z4RK174246</t>
  </si>
  <si>
    <t>2B7KB31Z1SK574898</t>
  </si>
  <si>
    <t>Whitley County COA</t>
  </si>
  <si>
    <t>2D4RN4DG1BR770467 (14)</t>
  </si>
  <si>
    <t>GRANT NUMBER IN-2018-022-00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</si>
</sst>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&quot;$&quot;#,##0"/>
  </numFmts>
  <fonts count="30">
    <font>
      <sz val="8"/>
      <name val="Helv"/>
    </font>
    <font>
      <sz val="10"/>
      <name val="Univers (WN)"/>
    </font>
    <font>
      <sz val="10"/>
      <name val="Helv"/>
    </font>
    <font>
      <sz val="8"/>
      <name val="Helv"/>
    </font>
    <font>
      <sz val="10"/>
      <name val="Arial"/>
      <family val="2"/>
    </font>
    <font>
      <sz val="8"/>
      <name val="Helv"/>
    </font>
    <font>
      <sz val="8"/>
      <name val="Helv"/>
    </font>
    <font>
      <sz val="6"/>
      <name val="Helv"/>
    </font>
    <font>
      <b/>
      <sz val="6"/>
      <name val="Helv"/>
    </font>
    <font>
      <i/>
      <sz val="6"/>
      <name val="Helv"/>
    </font>
    <font>
      <sz val="8"/>
      <color indexed="10"/>
      <name val="Helv"/>
    </font>
    <font>
      <sz val="8"/>
      <name val="Helv"/>
    </font>
    <font>
      <sz val="10"/>
      <color indexed="39"/>
      <name val="Helv"/>
    </font>
    <font>
      <sz val="10"/>
      <color indexed="10"/>
      <name val="Helv"/>
    </font>
    <font>
      <sz val="8"/>
      <color indexed="39"/>
      <name val="Helv"/>
    </font>
    <font>
      <sz val="6"/>
      <color indexed="10"/>
      <name val="Helv"/>
    </font>
    <font>
      <b/>
      <sz val="8"/>
      <color indexed="10"/>
      <name val="Helv"/>
    </font>
    <font>
      <sz val="10"/>
      <name val="Calibri"/>
      <family val="2"/>
      <scheme val="minor"/>
    </font>
    <font>
      <i/>
      <sz val="6"/>
      <name val="Calibri"/>
      <family val="2"/>
      <scheme val="minor"/>
    </font>
    <font>
      <sz val="6"/>
      <name val="Calibri"/>
      <family val="2"/>
      <scheme val="minor"/>
    </font>
    <font>
      <u val="doubleAccounting"/>
      <sz val="6"/>
      <name val="Calibri"/>
      <family val="2"/>
      <scheme val="minor"/>
    </font>
    <font>
      <u/>
      <sz val="6"/>
      <name val="Calibri"/>
      <family val="2"/>
      <scheme val="minor"/>
    </font>
    <font>
      <b/>
      <sz val="6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164" fontId="0" fillId="0" borderId="0"/>
    <xf numFmtId="43" fontId="1" fillId="0" borderId="0" applyFont="0" applyFill="0" applyBorder="0" applyAlignment="0" applyProtection="0"/>
    <xf numFmtId="0" fontId="4" fillId="0" borderId="0"/>
  </cellStyleXfs>
  <cellXfs count="181">
    <xf numFmtId="164" fontId="0" fillId="0" borderId="0" xfId="0"/>
    <xf numFmtId="164" fontId="2" fillId="0" borderId="0" xfId="0" applyFont="1"/>
    <xf numFmtId="164" fontId="5" fillId="0" borderId="0" xfId="0" applyFont="1"/>
    <xf numFmtId="164" fontId="6" fillId="0" borderId="0" xfId="0" applyFont="1"/>
    <xf numFmtId="164" fontId="7" fillId="0" borderId="3" xfId="0" applyFont="1" applyBorder="1"/>
    <xf numFmtId="164" fontId="7" fillId="0" borderId="0" xfId="0" applyFont="1"/>
    <xf numFmtId="164" fontId="8" fillId="0" borderId="0" xfId="0" applyNumberFormat="1" applyFont="1" applyBorder="1" applyAlignment="1" applyProtection="1">
      <alignment horizontal="left"/>
    </xf>
    <xf numFmtId="164" fontId="8" fillId="0" borderId="0" xfId="0" applyFont="1" applyBorder="1"/>
    <xf numFmtId="165" fontId="8" fillId="0" borderId="0" xfId="1" applyNumberFormat="1" applyFont="1" applyBorder="1"/>
    <xf numFmtId="164" fontId="7" fillId="0" borderId="0" xfId="0" applyFont="1" applyAlignment="1">
      <alignment horizontal="left"/>
    </xf>
    <xf numFmtId="164" fontId="9" fillId="0" borderId="0" xfId="0" applyFont="1"/>
    <xf numFmtId="164" fontId="10" fillId="0" borderId="0" xfId="0" applyFont="1"/>
    <xf numFmtId="164" fontId="11" fillId="0" borderId="0" xfId="0" applyFont="1"/>
    <xf numFmtId="164" fontId="12" fillId="0" borderId="0" xfId="0" applyFont="1"/>
    <xf numFmtId="164" fontId="13" fillId="0" borderId="0" xfId="0" applyFont="1"/>
    <xf numFmtId="164" fontId="14" fillId="0" borderId="0" xfId="0" applyFont="1"/>
    <xf numFmtId="164" fontId="7" fillId="0" borderId="0" xfId="0" applyFont="1" applyFill="1"/>
    <xf numFmtId="164" fontId="0" fillId="0" borderId="0" xfId="0" applyFill="1"/>
    <xf numFmtId="164" fontId="3" fillId="0" borderId="0" xfId="0" applyFont="1" applyFill="1"/>
    <xf numFmtId="164" fontId="11" fillId="0" borderId="0" xfId="0" applyFont="1" applyFill="1"/>
    <xf numFmtId="164" fontId="16" fillId="0" borderId="0" xfId="0" applyFont="1" applyFill="1"/>
    <xf numFmtId="164" fontId="16" fillId="0" borderId="0" xfId="0" applyFont="1"/>
    <xf numFmtId="164" fontId="15" fillId="0" borderId="0" xfId="0" applyFont="1"/>
    <xf numFmtId="165" fontId="8" fillId="0" borderId="0" xfId="1" applyNumberFormat="1" applyFont="1" applyBorder="1" applyAlignment="1">
      <alignment horizontal="left"/>
    </xf>
    <xf numFmtId="164" fontId="5" fillId="0" borderId="0" xfId="0" applyFont="1" applyAlignment="1">
      <alignment horizontal="left"/>
    </xf>
    <xf numFmtId="164" fontId="0" fillId="0" borderId="0" xfId="0" applyAlignment="1">
      <alignment horizontal="left"/>
    </xf>
    <xf numFmtId="165" fontId="8" fillId="0" borderId="0" xfId="1" applyNumberFormat="1" applyFont="1" applyBorder="1" applyAlignment="1"/>
    <xf numFmtId="164" fontId="7" fillId="0" borderId="0" xfId="0" applyFont="1" applyAlignment="1"/>
    <xf numFmtId="164" fontId="7" fillId="0" borderId="7" xfId="0" applyFont="1" applyBorder="1" applyAlignment="1"/>
    <xf numFmtId="165" fontId="7" fillId="0" borderId="8" xfId="1" applyNumberFormat="1" applyFont="1" applyBorder="1" applyAlignment="1"/>
    <xf numFmtId="164" fontId="5" fillId="0" borderId="0" xfId="0" applyFont="1" applyAlignment="1"/>
    <xf numFmtId="164" fontId="0" fillId="0" borderId="0" xfId="0" applyAlignment="1"/>
    <xf numFmtId="164" fontId="10" fillId="0" borderId="0" xfId="0" applyFont="1" applyFill="1"/>
    <xf numFmtId="8" fontId="7" fillId="0" borderId="0" xfId="0" applyNumberFormat="1" applyFont="1"/>
    <xf numFmtId="164" fontId="17" fillId="0" borderId="2" xfId="0" applyFont="1" applyBorder="1"/>
    <xf numFmtId="164" fontId="18" fillId="0" borderId="5" xfId="0" applyFont="1" applyBorder="1" applyAlignment="1">
      <alignment horizontal="right"/>
    </xf>
    <xf numFmtId="165" fontId="19" fillId="0" borderId="9" xfId="1" applyNumberFormat="1" applyFont="1" applyBorder="1" applyAlignment="1"/>
    <xf numFmtId="165" fontId="20" fillId="0" borderId="9" xfId="1" applyNumberFormat="1" applyFont="1" applyBorder="1" applyAlignment="1"/>
    <xf numFmtId="165" fontId="19" fillId="0" borderId="8" xfId="1" applyNumberFormat="1" applyFont="1" applyBorder="1" applyAlignment="1"/>
    <xf numFmtId="164" fontId="19" fillId="0" borderId="10" xfId="0" applyFont="1" applyBorder="1" applyAlignment="1">
      <alignment horizontal="center"/>
    </xf>
    <xf numFmtId="164" fontId="19" fillId="0" borderId="11" xfId="0" applyFont="1" applyBorder="1" applyAlignment="1">
      <alignment horizontal="center"/>
    </xf>
    <xf numFmtId="164" fontId="19" fillId="0" borderId="3" xfId="0" applyFont="1" applyBorder="1" applyAlignment="1">
      <alignment horizontal="center"/>
    </xf>
    <xf numFmtId="164" fontId="19" fillId="0" borderId="3" xfId="0" applyFont="1" applyBorder="1" applyAlignment="1"/>
    <xf numFmtId="164" fontId="19" fillId="0" borderId="7" xfId="0" applyFont="1" applyBorder="1" applyAlignment="1">
      <alignment horizontal="left"/>
    </xf>
    <xf numFmtId="164" fontId="19" fillId="0" borderId="3" xfId="0" applyFont="1" applyBorder="1"/>
    <xf numFmtId="164" fontId="19" fillId="0" borderId="4" xfId="0" applyFont="1" applyBorder="1"/>
    <xf numFmtId="164" fontId="19" fillId="0" borderId="7" xfId="0" applyFont="1" applyBorder="1"/>
    <xf numFmtId="164" fontId="19" fillId="0" borderId="11" xfId="0" applyFont="1" applyBorder="1"/>
    <xf numFmtId="164" fontId="19" fillId="0" borderId="2" xfId="0" applyFont="1" applyBorder="1" applyAlignment="1">
      <alignment horizontal="center"/>
    </xf>
    <xf numFmtId="164" fontId="19" fillId="0" borderId="2" xfId="0" applyFont="1" applyBorder="1" applyAlignment="1"/>
    <xf numFmtId="164" fontId="19" fillId="0" borderId="9" xfId="0" applyFont="1" applyBorder="1" applyAlignment="1">
      <alignment horizontal="left"/>
    </xf>
    <xf numFmtId="164" fontId="19" fillId="0" borderId="6" xfId="0" applyFont="1" applyBorder="1" applyAlignment="1">
      <alignment horizontal="center"/>
    </xf>
    <xf numFmtId="164" fontId="19" fillId="0" borderId="5" xfId="0" applyFont="1" applyBorder="1" applyAlignment="1">
      <alignment horizontal="center"/>
    </xf>
    <xf numFmtId="164" fontId="19" fillId="0" borderId="5" xfId="0" applyFont="1" applyBorder="1" applyAlignment="1"/>
    <xf numFmtId="164" fontId="19" fillId="0" borderId="8" xfId="0" applyFont="1" applyBorder="1" applyAlignment="1">
      <alignment horizontal="left"/>
    </xf>
    <xf numFmtId="164" fontId="19" fillId="0" borderId="1" xfId="0" applyFont="1" applyBorder="1" applyAlignment="1">
      <alignment horizontal="center"/>
    </xf>
    <xf numFmtId="164" fontId="19" fillId="0" borderId="8" xfId="0" applyFont="1" applyBorder="1" applyAlignment="1">
      <alignment horizontal="center"/>
    </xf>
    <xf numFmtId="164" fontId="19" fillId="0" borderId="0" xfId="0" applyFont="1"/>
    <xf numFmtId="165" fontId="19" fillId="0" borderId="0" xfId="1" applyNumberFormat="1" applyFont="1" applyAlignment="1"/>
    <xf numFmtId="165" fontId="19" fillId="0" borderId="0" xfId="1" applyNumberFormat="1" applyFont="1"/>
    <xf numFmtId="164" fontId="21" fillId="0" borderId="0" xfId="0" applyFont="1"/>
    <xf numFmtId="164" fontId="19" fillId="0" borderId="0" xfId="0" applyNumberFormat="1" applyFont="1" applyFill="1" applyAlignment="1" applyProtection="1">
      <alignment horizontal="center"/>
    </xf>
    <xf numFmtId="164" fontId="19" fillId="0" borderId="0" xfId="0" applyNumberFormat="1" applyFont="1" applyAlignment="1" applyProtection="1">
      <alignment horizontal="left"/>
    </xf>
    <xf numFmtId="165" fontId="19" fillId="0" borderId="0" xfId="1" applyNumberFormat="1" applyFont="1" applyFill="1" applyBorder="1" applyAlignment="1" applyProtection="1"/>
    <xf numFmtId="165" fontId="19" fillId="0" borderId="0" xfId="1" applyNumberFormat="1" applyFont="1" applyBorder="1" applyProtection="1"/>
    <xf numFmtId="165" fontId="19" fillId="0" borderId="0" xfId="1" applyNumberFormat="1" applyFont="1" applyBorder="1"/>
    <xf numFmtId="164" fontId="19" fillId="0" borderId="0" xfId="0" applyNumberFormat="1" applyFont="1" applyFill="1" applyAlignment="1" applyProtection="1">
      <alignment horizontal="left"/>
    </xf>
    <xf numFmtId="164" fontId="19" fillId="0" borderId="0" xfId="0" applyNumberFormat="1" applyFont="1" applyFill="1" applyBorder="1" applyAlignment="1" applyProtection="1">
      <alignment horizontal="left"/>
    </xf>
    <xf numFmtId="164" fontId="19" fillId="0" borderId="0" xfId="0" applyNumberFormat="1" applyFont="1" applyBorder="1" applyAlignment="1" applyProtection="1">
      <alignment horizontal="left"/>
    </xf>
    <xf numFmtId="164" fontId="19" fillId="0" borderId="0" xfId="0" applyFont="1" applyFill="1"/>
    <xf numFmtId="164" fontId="22" fillId="0" borderId="12" xfId="0" applyNumberFormat="1" applyFont="1" applyBorder="1" applyAlignment="1" applyProtection="1">
      <alignment horizontal="left"/>
    </xf>
    <xf numFmtId="164" fontId="22" fillId="0" borderId="13" xfId="0" applyFont="1" applyBorder="1"/>
    <xf numFmtId="165" fontId="22" fillId="0" borderId="13" xfId="1" applyNumberFormat="1" applyFont="1" applyBorder="1" applyAlignment="1"/>
    <xf numFmtId="165" fontId="22" fillId="0" borderId="13" xfId="1" applyNumberFormat="1" applyFont="1" applyBorder="1" applyAlignment="1">
      <alignment horizontal="left"/>
    </xf>
    <xf numFmtId="165" fontId="22" fillId="0" borderId="13" xfId="1" applyNumberFormat="1" applyFont="1" applyBorder="1"/>
    <xf numFmtId="165" fontId="22" fillId="0" borderId="14" xfId="1" applyNumberFormat="1" applyFont="1" applyBorder="1"/>
    <xf numFmtId="165" fontId="19" fillId="0" borderId="0" xfId="1" applyNumberFormat="1" applyFont="1" applyFill="1" applyBorder="1" applyProtection="1"/>
    <xf numFmtId="165" fontId="19" fillId="0" borderId="0" xfId="1" applyNumberFormat="1" applyFont="1" applyFill="1" applyBorder="1"/>
    <xf numFmtId="164" fontId="19" fillId="0" borderId="2" xfId="0" applyFont="1" applyBorder="1" applyAlignment="1">
      <alignment horizontal="center"/>
    </xf>
    <xf numFmtId="164" fontId="19" fillId="0" borderId="0" xfId="0" applyNumberFormat="1" applyFont="1" applyAlignment="1" applyProtection="1">
      <alignment horizontal="center"/>
    </xf>
    <xf numFmtId="164" fontId="22" fillId="0" borderId="13" xfId="0" applyNumberFormat="1" applyFont="1" applyBorder="1" applyAlignment="1" applyProtection="1">
      <alignment horizontal="center"/>
    </xf>
    <xf numFmtId="38" fontId="19" fillId="0" borderId="8" xfId="1" applyNumberFormat="1" applyFont="1" applyFill="1" applyBorder="1" applyAlignment="1"/>
    <xf numFmtId="164" fontId="7" fillId="3" borderId="3" xfId="0" applyFont="1" applyFill="1" applyBorder="1"/>
    <xf numFmtId="164" fontId="7" fillId="3" borderId="7" xfId="0" applyFont="1" applyFill="1" applyBorder="1"/>
    <xf numFmtId="164" fontId="7" fillId="3" borderId="5" xfId="0" applyFont="1" applyFill="1" applyBorder="1"/>
    <xf numFmtId="164" fontId="7" fillId="3" borderId="8" xfId="0" applyFont="1" applyFill="1" applyBorder="1"/>
    <xf numFmtId="164" fontId="24" fillId="0" borderId="2" xfId="0" applyFont="1" applyBorder="1"/>
    <xf numFmtId="8" fontId="7" fillId="0" borderId="0" xfId="0" applyNumberFormat="1" applyFont="1" applyFill="1" applyBorder="1"/>
    <xf numFmtId="164" fontId="7" fillId="0" borderId="0" xfId="0" applyFont="1" applyFill="1" applyBorder="1"/>
    <xf numFmtId="166" fontId="7" fillId="0" borderId="0" xfId="0" applyNumberFormat="1" applyFont="1" applyFill="1" applyBorder="1"/>
    <xf numFmtId="6" fontId="7" fillId="0" borderId="15" xfId="0" applyNumberFormat="1" applyFont="1" applyBorder="1"/>
    <xf numFmtId="164" fontId="7" fillId="0" borderId="16" xfId="0" applyFont="1" applyFill="1" applyBorder="1"/>
    <xf numFmtId="164" fontId="7" fillId="0" borderId="17" xfId="0" applyFont="1" applyFill="1" applyBorder="1"/>
    <xf numFmtId="166" fontId="7" fillId="0" borderId="17" xfId="0" applyNumberFormat="1" applyFont="1" applyFill="1" applyBorder="1"/>
    <xf numFmtId="164" fontId="7" fillId="0" borderId="17" xfId="0" applyFont="1" applyBorder="1"/>
    <xf numFmtId="164" fontId="7" fillId="0" borderId="18" xfId="0" applyFont="1" applyFill="1" applyBorder="1"/>
    <xf numFmtId="164" fontId="7" fillId="0" borderId="20" xfId="0" applyFont="1" applyFill="1" applyBorder="1"/>
    <xf numFmtId="164" fontId="7" fillId="0" borderId="21" xfId="0" applyFont="1" applyFill="1" applyBorder="1"/>
    <xf numFmtId="164" fontId="7" fillId="0" borderId="22" xfId="0" applyFont="1" applyFill="1" applyBorder="1"/>
    <xf numFmtId="164" fontId="7" fillId="0" borderId="23" xfId="0" applyFont="1" applyBorder="1"/>
    <xf numFmtId="6" fontId="7" fillId="0" borderId="24" xfId="0" applyNumberFormat="1" applyFont="1" applyBorder="1"/>
    <xf numFmtId="164" fontId="7" fillId="0" borderId="15" xfId="0" applyFont="1" applyBorder="1"/>
    <xf numFmtId="164" fontId="7" fillId="0" borderId="15" xfId="0" applyFont="1" applyFill="1" applyBorder="1"/>
    <xf numFmtId="164" fontId="7" fillId="2" borderId="22" xfId="0" applyFont="1" applyFill="1" applyBorder="1"/>
    <xf numFmtId="164" fontId="7" fillId="2" borderId="23" xfId="0" applyFont="1" applyFill="1" applyBorder="1"/>
    <xf numFmtId="6" fontId="7" fillId="2" borderId="24" xfId="0" applyNumberFormat="1" applyFont="1" applyFill="1" applyBorder="1"/>
    <xf numFmtId="164" fontId="7" fillId="4" borderId="0" xfId="0" applyFont="1" applyFill="1" applyBorder="1"/>
    <xf numFmtId="165" fontId="7" fillId="4" borderId="19" xfId="0" applyNumberFormat="1" applyFont="1" applyFill="1" applyBorder="1"/>
    <xf numFmtId="164" fontId="17" fillId="0" borderId="18" xfId="0" applyFont="1" applyBorder="1"/>
    <xf numFmtId="166" fontId="20" fillId="0" borderId="9" xfId="1" applyNumberFormat="1" applyFont="1" applyBorder="1" applyAlignment="1"/>
    <xf numFmtId="166" fontId="19" fillId="0" borderId="19" xfId="1" applyNumberFormat="1" applyFont="1" applyBorder="1" applyAlignment="1"/>
    <xf numFmtId="166" fontId="19" fillId="0" borderId="19" xfId="0" applyNumberFormat="1" applyFont="1" applyBorder="1"/>
    <xf numFmtId="166" fontId="19" fillId="0" borderId="8" xfId="1" applyNumberFormat="1" applyFont="1" applyBorder="1" applyAlignment="1"/>
    <xf numFmtId="166" fontId="19" fillId="0" borderId="9" xfId="1" applyNumberFormat="1" applyFont="1" applyBorder="1" applyAlignment="1"/>
    <xf numFmtId="164" fontId="19" fillId="0" borderId="0" xfId="0" applyFont="1" applyBorder="1" applyAlignment="1">
      <alignment horizontal="center"/>
    </xf>
    <xf numFmtId="164" fontId="19" fillId="0" borderId="0" xfId="0" applyFont="1" applyBorder="1" applyAlignment="1"/>
    <xf numFmtId="164" fontId="19" fillId="0" borderId="0" xfId="0" applyFont="1" applyBorder="1" applyAlignment="1">
      <alignment horizontal="left"/>
    </xf>
    <xf numFmtId="164" fontId="22" fillId="0" borderId="0" xfId="0" applyNumberFormat="1" applyFont="1" applyBorder="1" applyAlignment="1" applyProtection="1">
      <alignment horizontal="left"/>
    </xf>
    <xf numFmtId="164" fontId="22" fillId="0" borderId="0" xfId="0" applyNumberFormat="1" applyFont="1" applyBorder="1" applyAlignment="1" applyProtection="1">
      <alignment horizontal="center"/>
    </xf>
    <xf numFmtId="164" fontId="22" fillId="0" borderId="0" xfId="0" applyFont="1" applyBorder="1"/>
    <xf numFmtId="165" fontId="22" fillId="0" borderId="0" xfId="1" applyNumberFormat="1" applyFont="1" applyBorder="1" applyAlignment="1"/>
    <xf numFmtId="165" fontId="22" fillId="0" borderId="0" xfId="1" applyNumberFormat="1" applyFont="1" applyBorder="1" applyAlignment="1">
      <alignment horizontal="left"/>
    </xf>
    <xf numFmtId="165" fontId="22" fillId="0" borderId="17" xfId="1" applyNumberFormat="1" applyFont="1" applyBorder="1"/>
    <xf numFmtId="165" fontId="22" fillId="0" borderId="0" xfId="1" applyNumberFormat="1" applyFont="1" applyBorder="1"/>
    <xf numFmtId="164" fontId="19" fillId="0" borderId="2" xfId="0" applyFont="1" applyBorder="1" applyAlignment="1">
      <alignment horizontal="center"/>
    </xf>
    <xf numFmtId="164" fontId="19" fillId="0" borderId="16" xfId="0" applyFont="1" applyBorder="1" applyAlignment="1">
      <alignment horizontal="center"/>
    </xf>
    <xf numFmtId="164" fontId="19" fillId="0" borderId="18" xfId="0" applyFont="1" applyBorder="1" applyAlignment="1">
      <alignment horizontal="center"/>
    </xf>
    <xf numFmtId="164" fontId="19" fillId="0" borderId="20" xfId="0" applyFont="1" applyBorder="1" applyAlignment="1">
      <alignment horizontal="center"/>
    </xf>
    <xf numFmtId="164" fontId="22" fillId="0" borderId="23" xfId="0" applyFont="1" applyBorder="1"/>
    <xf numFmtId="164" fontId="17" fillId="0" borderId="0" xfId="0" applyFont="1" applyBorder="1"/>
    <xf numFmtId="164" fontId="18" fillId="0" borderId="21" xfId="0" applyFont="1" applyBorder="1" applyAlignment="1">
      <alignment horizontal="right"/>
    </xf>
    <xf numFmtId="166" fontId="19" fillId="0" borderId="8" xfId="1" applyNumberFormat="1" applyFont="1" applyFill="1" applyBorder="1" applyAlignment="1"/>
    <xf numFmtId="5" fontId="19" fillId="0" borderId="8" xfId="1" applyNumberFormat="1" applyFont="1" applyBorder="1" applyAlignment="1"/>
    <xf numFmtId="164" fontId="4" fillId="0" borderId="0" xfId="0" applyFont="1"/>
    <xf numFmtId="0" fontId="4" fillId="0" borderId="15" xfId="0" applyNumberFormat="1" applyFont="1" applyBorder="1" applyAlignment="1">
      <alignment horizontal="center"/>
    </xf>
    <xf numFmtId="0" fontId="25" fillId="0" borderId="15" xfId="2" applyFont="1" applyFill="1" applyBorder="1" applyAlignment="1">
      <alignment horizontal="center"/>
    </xf>
    <xf numFmtId="0" fontId="25" fillId="0" borderId="15" xfId="2" applyNumberFormat="1" applyFont="1" applyFill="1" applyBorder="1" applyAlignment="1">
      <alignment horizontal="center"/>
    </xf>
    <xf numFmtId="3" fontId="25" fillId="0" borderId="15" xfId="2" applyNumberFormat="1" applyFont="1" applyFill="1" applyBorder="1" applyAlignment="1">
      <alignment horizontal="center"/>
    </xf>
    <xf numFmtId="0" fontId="26" fillId="0" borderId="15" xfId="0" applyNumberFormat="1" applyFont="1" applyBorder="1" applyAlignment="1">
      <alignment horizontal="center"/>
    </xf>
    <xf numFmtId="0" fontId="4" fillId="0" borderId="15" xfId="0" applyNumberFormat="1" applyFont="1" applyFill="1" applyBorder="1" applyAlignment="1">
      <alignment horizontal="center"/>
    </xf>
    <xf numFmtId="164" fontId="4" fillId="0" borderId="15" xfId="0" applyFont="1" applyFill="1" applyBorder="1" applyAlignment="1">
      <alignment horizontal="center"/>
    </xf>
    <xf numFmtId="0" fontId="4" fillId="0" borderId="15" xfId="2" applyFont="1" applyFill="1" applyBorder="1" applyAlignment="1">
      <alignment horizontal="center"/>
    </xf>
    <xf numFmtId="164" fontId="4" fillId="0" borderId="15" xfId="0" applyFont="1" applyBorder="1"/>
    <xf numFmtId="164" fontId="4" fillId="0" borderId="15" xfId="0" applyFont="1" applyBorder="1" applyAlignment="1">
      <alignment horizontal="center"/>
    </xf>
    <xf numFmtId="164" fontId="26" fillId="0" borderId="15" xfId="0" applyFont="1" applyFill="1" applyBorder="1" applyAlignment="1">
      <alignment horizontal="center"/>
    </xf>
    <xf numFmtId="3" fontId="26" fillId="0" borderId="15" xfId="0" applyNumberFormat="1" applyFont="1" applyFill="1" applyBorder="1" applyAlignment="1">
      <alignment horizontal="center"/>
    </xf>
    <xf numFmtId="0" fontId="27" fillId="0" borderId="15" xfId="0" applyNumberFormat="1" applyFont="1" applyFill="1" applyBorder="1" applyAlignment="1">
      <alignment horizontal="center"/>
    </xf>
    <xf numFmtId="164" fontId="4" fillId="0" borderId="15" xfId="0" applyFont="1" applyFill="1" applyBorder="1" applyAlignment="1" applyProtection="1">
      <alignment horizontal="center"/>
      <protection locked="0"/>
    </xf>
    <xf numFmtId="0" fontId="4" fillId="0" borderId="15" xfId="0" applyNumberFormat="1" applyFont="1" applyFill="1" applyBorder="1" applyAlignment="1" applyProtection="1">
      <alignment horizontal="center"/>
      <protection locked="0"/>
    </xf>
    <xf numFmtId="0" fontId="4" fillId="0" borderId="15" xfId="2" applyFont="1" applyFill="1" applyBorder="1" applyAlignment="1" applyProtection="1">
      <alignment horizontal="center"/>
      <protection locked="0"/>
    </xf>
    <xf numFmtId="0" fontId="4" fillId="0" borderId="24" xfId="2" applyFont="1" applyFill="1" applyBorder="1" applyAlignment="1" applyProtection="1">
      <alignment horizontal="center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49" fontId="26" fillId="0" borderId="15" xfId="0" applyNumberFormat="1" applyFont="1" applyFill="1" applyBorder="1" applyAlignment="1">
      <alignment horizontal="center"/>
    </xf>
    <xf numFmtId="1" fontId="26" fillId="0" borderId="15" xfId="0" applyNumberFormat="1" applyFont="1" applyFill="1" applyBorder="1" applyAlignment="1">
      <alignment horizontal="center"/>
    </xf>
    <xf numFmtId="164" fontId="4" fillId="0" borderId="15" xfId="0" applyFont="1" applyFill="1" applyBorder="1" applyAlignment="1" applyProtection="1">
      <alignment horizontal="center" wrapText="1"/>
      <protection locked="0"/>
    </xf>
    <xf numFmtId="0" fontId="26" fillId="0" borderId="15" xfId="0" applyNumberFormat="1" applyFont="1" applyFill="1" applyBorder="1" applyAlignment="1">
      <alignment horizontal="center"/>
    </xf>
    <xf numFmtId="164" fontId="26" fillId="0" borderId="15" xfId="0" applyFont="1" applyFill="1" applyBorder="1" applyAlignment="1" applyProtection="1">
      <alignment horizontal="center"/>
      <protection locked="0"/>
    </xf>
    <xf numFmtId="3" fontId="4" fillId="0" borderId="15" xfId="0" applyNumberFormat="1" applyFont="1" applyFill="1" applyBorder="1" applyAlignment="1">
      <alignment horizontal="center"/>
    </xf>
    <xf numFmtId="164" fontId="4" fillId="0" borderId="15" xfId="0" applyFont="1" applyFill="1" applyBorder="1" applyAlignment="1">
      <alignment horizontal="center" vertical="center"/>
    </xf>
    <xf numFmtId="0" fontId="28" fillId="0" borderId="22" xfId="0" applyNumberFormat="1" applyFont="1" applyBorder="1" applyAlignment="1">
      <alignment horizontal="center"/>
    </xf>
    <xf numFmtId="164" fontId="7" fillId="0" borderId="0" xfId="0" applyFont="1" applyFill="1" applyBorder="1" applyAlignment="1">
      <alignment horizontal="center" vertical="center" wrapText="1"/>
    </xf>
    <xf numFmtId="164" fontId="0" fillId="0" borderId="0" xfId="0" applyBorder="1" applyAlignment="1">
      <alignment horizontal="center" vertical="center" wrapText="1"/>
    </xf>
    <xf numFmtId="164" fontId="23" fillId="0" borderId="3" xfId="0" applyFont="1" applyBorder="1" applyAlignment="1">
      <alignment horizontal="center"/>
    </xf>
    <xf numFmtId="164" fontId="23" fillId="0" borderId="4" xfId="0" applyFont="1" applyBorder="1" applyAlignment="1">
      <alignment horizontal="center"/>
    </xf>
    <xf numFmtId="164" fontId="23" fillId="0" borderId="17" xfId="0" applyFont="1" applyBorder="1" applyAlignment="1">
      <alignment horizontal="center"/>
    </xf>
    <xf numFmtId="164" fontId="23" fillId="0" borderId="7" xfId="0" applyFont="1" applyBorder="1" applyAlignment="1">
      <alignment horizontal="center"/>
    </xf>
    <xf numFmtId="164" fontId="23" fillId="0" borderId="2" xfId="0" applyFont="1" applyBorder="1" applyAlignment="1">
      <alignment horizontal="center"/>
    </xf>
    <xf numFmtId="164" fontId="23" fillId="0" borderId="0" xfId="0" applyFont="1" applyBorder="1" applyAlignment="1">
      <alignment horizontal="center"/>
    </xf>
    <xf numFmtId="164" fontId="23" fillId="0" borderId="9" xfId="0" applyFont="1" applyBorder="1" applyAlignment="1">
      <alignment horizontal="center"/>
    </xf>
    <xf numFmtId="164" fontId="23" fillId="0" borderId="5" xfId="0" applyFont="1" applyBorder="1" applyAlignment="1">
      <alignment horizontal="center"/>
    </xf>
    <xf numFmtId="164" fontId="23" fillId="0" borderId="1" xfId="0" applyFont="1" applyBorder="1" applyAlignment="1">
      <alignment horizontal="center"/>
    </xf>
    <xf numFmtId="164" fontId="23" fillId="0" borderId="21" xfId="0" applyFont="1" applyBorder="1" applyAlignment="1">
      <alignment horizontal="center"/>
    </xf>
    <xf numFmtId="164" fontId="23" fillId="0" borderId="8" xfId="0" applyFont="1" applyBorder="1" applyAlignment="1">
      <alignment horizontal="center"/>
    </xf>
    <xf numFmtId="164" fontId="19" fillId="0" borderId="2" xfId="0" applyFont="1" applyBorder="1" applyAlignment="1">
      <alignment horizontal="center"/>
    </xf>
    <xf numFmtId="164" fontId="19" fillId="0" borderId="9" xfId="0" applyFont="1" applyBorder="1" applyAlignment="1">
      <alignment horizontal="center"/>
    </xf>
    <xf numFmtId="164" fontId="24" fillId="0" borderId="9" xfId="0" applyFont="1" applyBorder="1"/>
    <xf numFmtId="164" fontId="23" fillId="0" borderId="18" xfId="0" applyFont="1" applyFill="1" applyBorder="1" applyAlignment="1">
      <alignment horizontal="center"/>
    </xf>
    <xf numFmtId="164" fontId="23" fillId="0" borderId="0" xfId="0" applyFont="1" applyFill="1" applyBorder="1" applyAlignment="1">
      <alignment horizontal="center"/>
    </xf>
    <xf numFmtId="164" fontId="23" fillId="0" borderId="19" xfId="0" applyFont="1" applyFill="1" applyBorder="1" applyAlignment="1">
      <alignment horizontal="center"/>
    </xf>
    <xf numFmtId="0" fontId="29" fillId="0" borderId="23" xfId="0" applyNumberFormat="1" applyFont="1" applyBorder="1" applyAlignment="1">
      <alignment horizontal="center"/>
    </xf>
    <xf numFmtId="0" fontId="29" fillId="0" borderId="24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showGridLines="0" topLeftCell="A55" zoomScale="168" zoomScaleNormal="168" workbookViewId="0">
      <selection activeCell="L34" sqref="L34"/>
    </sheetView>
  </sheetViews>
  <sheetFormatPr defaultRowHeight="10.5"/>
  <cols>
    <col min="1" max="1" width="2.83203125" customWidth="1"/>
    <col min="2" max="2" width="12.83203125" customWidth="1"/>
    <col min="3" max="3" width="14.1640625" customWidth="1"/>
    <col min="4" max="4" width="5.5" customWidth="1"/>
    <col min="5" max="5" width="23.83203125" customWidth="1"/>
    <col min="6" max="6" width="15.83203125" customWidth="1"/>
    <col min="7" max="7" width="12.83203125" style="31" customWidth="1"/>
    <col min="8" max="8" width="10.83203125" style="25" customWidth="1"/>
    <col min="9" max="9" width="10.83203125" customWidth="1"/>
    <col min="10" max="10" width="10.1640625" customWidth="1"/>
    <col min="11" max="11" width="11.6640625" customWidth="1"/>
    <col min="12" max="12" width="9.5" customWidth="1"/>
    <col min="13" max="13" width="12.1640625" customWidth="1"/>
    <col min="14" max="14" width="11.83203125" customWidth="1"/>
    <col min="15" max="15" width="12.6640625" customWidth="1"/>
  </cols>
  <sheetData>
    <row r="1" spans="1:17" ht="18.75">
      <c r="A1" s="17"/>
      <c r="B1" s="162" t="s">
        <v>13</v>
      </c>
      <c r="C1" s="163"/>
      <c r="D1" s="163"/>
      <c r="E1" s="163"/>
      <c r="F1" s="164"/>
      <c r="G1" s="163"/>
      <c r="H1" s="163"/>
      <c r="I1" s="163"/>
      <c r="J1" s="163"/>
      <c r="K1" s="163"/>
      <c r="L1" s="163"/>
      <c r="M1" s="163"/>
      <c r="N1" s="163"/>
      <c r="O1" s="165"/>
    </row>
    <row r="2" spans="1:17" ht="18.75">
      <c r="A2" s="17"/>
      <c r="B2" s="176" t="s">
        <v>58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8"/>
    </row>
    <row r="3" spans="1:17" ht="18.75">
      <c r="A3" s="17"/>
      <c r="B3" s="166" t="s">
        <v>33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8"/>
    </row>
    <row r="4" spans="1:17" ht="18.75">
      <c r="A4" s="17"/>
      <c r="B4" s="169" t="s">
        <v>221</v>
      </c>
      <c r="C4" s="170"/>
      <c r="D4" s="170"/>
      <c r="E4" s="170"/>
      <c r="F4" s="171"/>
      <c r="G4" s="170"/>
      <c r="H4" s="170"/>
      <c r="I4" s="170"/>
      <c r="J4" s="170"/>
      <c r="K4" s="170"/>
      <c r="L4" s="170"/>
      <c r="M4" s="170"/>
      <c r="N4" s="170"/>
      <c r="O4" s="172"/>
    </row>
    <row r="5" spans="1:17">
      <c r="A5" s="17"/>
      <c r="B5" s="39" t="s">
        <v>21</v>
      </c>
      <c r="C5" s="40" t="s">
        <v>19</v>
      </c>
      <c r="D5" s="41"/>
      <c r="E5" s="41"/>
      <c r="F5" s="125"/>
      <c r="G5" s="42"/>
      <c r="H5" s="43"/>
      <c r="I5" s="44"/>
      <c r="J5" s="45"/>
      <c r="K5" s="44"/>
      <c r="L5" s="46"/>
      <c r="M5" s="39" t="s">
        <v>23</v>
      </c>
      <c r="N5" s="47"/>
      <c r="O5" s="47"/>
    </row>
    <row r="6" spans="1:17" ht="11.25">
      <c r="A6" s="17"/>
      <c r="B6" s="39" t="s">
        <v>22</v>
      </c>
      <c r="C6" s="39" t="s">
        <v>20</v>
      </c>
      <c r="D6" s="78"/>
      <c r="E6" s="48" t="s">
        <v>2</v>
      </c>
      <c r="F6" s="126" t="s">
        <v>84</v>
      </c>
      <c r="G6" s="49" t="s">
        <v>15</v>
      </c>
      <c r="H6" s="50"/>
      <c r="I6" s="173" t="s">
        <v>18</v>
      </c>
      <c r="J6" s="175"/>
      <c r="K6" s="173" t="s">
        <v>17</v>
      </c>
      <c r="L6" s="174"/>
      <c r="M6" s="39" t="s">
        <v>22</v>
      </c>
      <c r="N6" s="39" t="s">
        <v>16</v>
      </c>
      <c r="O6" s="39" t="s">
        <v>3</v>
      </c>
    </row>
    <row r="7" spans="1:17">
      <c r="A7" s="17"/>
      <c r="B7" s="51" t="s">
        <v>14</v>
      </c>
      <c r="C7" s="51" t="s">
        <v>25</v>
      </c>
      <c r="D7" s="52" t="s">
        <v>30</v>
      </c>
      <c r="E7" s="52" t="s">
        <v>4</v>
      </c>
      <c r="F7" s="127" t="s">
        <v>85</v>
      </c>
      <c r="G7" s="53" t="s">
        <v>5</v>
      </c>
      <c r="H7" s="54" t="s">
        <v>6</v>
      </c>
      <c r="I7" s="52" t="s">
        <v>5</v>
      </c>
      <c r="J7" s="55" t="s">
        <v>6</v>
      </c>
      <c r="K7" s="52" t="s">
        <v>5</v>
      </c>
      <c r="L7" s="56" t="s">
        <v>6</v>
      </c>
      <c r="M7" s="51" t="s">
        <v>7</v>
      </c>
      <c r="N7" s="51" t="s">
        <v>24</v>
      </c>
      <c r="O7" s="51" t="s">
        <v>7</v>
      </c>
    </row>
    <row r="8" spans="1:17">
      <c r="A8" s="17"/>
      <c r="B8" s="114"/>
      <c r="C8" s="114"/>
      <c r="D8" s="114"/>
      <c r="E8" s="114"/>
      <c r="F8" s="114"/>
      <c r="G8" s="115"/>
      <c r="H8" s="116"/>
      <c r="I8" s="114"/>
      <c r="J8" s="114"/>
      <c r="K8" s="114"/>
      <c r="L8" s="114"/>
      <c r="M8" s="114"/>
      <c r="N8" s="114"/>
      <c r="O8" s="114"/>
    </row>
    <row r="9" spans="1:17">
      <c r="A9" s="17"/>
      <c r="B9" s="60" t="s">
        <v>28</v>
      </c>
      <c r="C9" s="57"/>
      <c r="D9" s="57"/>
      <c r="E9" s="57"/>
      <c r="F9" s="57"/>
      <c r="G9" s="58"/>
      <c r="H9" s="58"/>
      <c r="I9" s="59"/>
      <c r="J9" s="59"/>
      <c r="K9" s="59"/>
      <c r="L9" s="59"/>
      <c r="M9" s="59"/>
      <c r="N9" s="59"/>
      <c r="O9" s="59"/>
    </row>
    <row r="10" spans="1:17">
      <c r="A10" s="17"/>
      <c r="B10" s="61">
        <v>2017221</v>
      </c>
      <c r="C10" s="67" t="s">
        <v>41</v>
      </c>
      <c r="D10" s="79">
        <v>3</v>
      </c>
      <c r="E10" s="66" t="s">
        <v>89</v>
      </c>
      <c r="F10" s="61" t="s">
        <v>86</v>
      </c>
      <c r="G10" s="63"/>
      <c r="H10" s="63">
        <v>86400</v>
      </c>
      <c r="I10" s="64"/>
      <c r="J10" s="64" t="s">
        <v>32</v>
      </c>
      <c r="K10" s="63"/>
      <c r="L10" s="63">
        <f>+H10*0.25</f>
        <v>21600</v>
      </c>
      <c r="M10" s="59"/>
      <c r="N10" s="65"/>
      <c r="O10" s="59">
        <f t="shared" ref="O10:O52" si="0">SUM(G10:N10)</f>
        <v>108000</v>
      </c>
    </row>
    <row r="11" spans="1:17" s="11" customFormat="1">
      <c r="A11" s="17"/>
      <c r="B11" s="61">
        <v>2017221</v>
      </c>
      <c r="C11" s="67" t="s">
        <v>41</v>
      </c>
      <c r="D11" s="79">
        <v>3</v>
      </c>
      <c r="E11" s="66" t="s">
        <v>89</v>
      </c>
      <c r="F11" s="61" t="s">
        <v>86</v>
      </c>
      <c r="G11" s="63"/>
      <c r="H11" s="63">
        <v>129360</v>
      </c>
      <c r="I11" s="64"/>
      <c r="J11" s="64"/>
      <c r="K11" s="63"/>
      <c r="L11" s="63">
        <f t="shared" ref="L11:L50" si="1">+H11*0.25</f>
        <v>32340</v>
      </c>
      <c r="M11" s="59"/>
      <c r="N11" s="65"/>
      <c r="O11" s="59">
        <f t="shared" si="0"/>
        <v>161700</v>
      </c>
      <c r="P11" s="15"/>
      <c r="Q11" s="12"/>
    </row>
    <row r="12" spans="1:17" s="11" customFormat="1">
      <c r="A12" s="17"/>
      <c r="B12" s="61">
        <v>2017253</v>
      </c>
      <c r="C12" s="67" t="s">
        <v>42</v>
      </c>
      <c r="D12" s="79">
        <v>2</v>
      </c>
      <c r="E12" s="66" t="s">
        <v>89</v>
      </c>
      <c r="F12" s="61" t="s">
        <v>86</v>
      </c>
      <c r="G12" s="63"/>
      <c r="H12" s="63">
        <v>86240</v>
      </c>
      <c r="I12" s="64"/>
      <c r="J12" s="64"/>
      <c r="K12" s="63"/>
      <c r="L12" s="63">
        <f t="shared" si="1"/>
        <v>21560</v>
      </c>
      <c r="M12" s="59"/>
      <c r="N12" s="65"/>
      <c r="O12" s="59">
        <f t="shared" si="0"/>
        <v>107800</v>
      </c>
      <c r="P12" s="15"/>
      <c r="Q12" s="12"/>
    </row>
    <row r="13" spans="1:17" s="32" customFormat="1">
      <c r="A13" s="17"/>
      <c r="B13" s="61">
        <v>2017253</v>
      </c>
      <c r="C13" s="67" t="s">
        <v>42</v>
      </c>
      <c r="D13" s="61">
        <v>1</v>
      </c>
      <c r="E13" s="66" t="s">
        <v>88</v>
      </c>
      <c r="F13" s="61" t="s">
        <v>87</v>
      </c>
      <c r="G13" s="63"/>
      <c r="H13" s="63">
        <v>43120</v>
      </c>
      <c r="I13" s="64"/>
      <c r="J13" s="64"/>
      <c r="K13" s="63"/>
      <c r="L13" s="63">
        <f t="shared" si="1"/>
        <v>10780</v>
      </c>
      <c r="M13" s="59"/>
      <c r="N13" s="65"/>
      <c r="O13" s="59">
        <f t="shared" si="0"/>
        <v>53900</v>
      </c>
      <c r="P13" s="19"/>
      <c r="Q13" s="19"/>
    </row>
    <row r="14" spans="1:17" s="11" customFormat="1">
      <c r="A14" s="17"/>
      <c r="B14" s="61">
        <v>2017265</v>
      </c>
      <c r="C14" s="67" t="s">
        <v>43</v>
      </c>
      <c r="D14" s="79">
        <v>1</v>
      </c>
      <c r="E14" s="66" t="s">
        <v>89</v>
      </c>
      <c r="F14" s="61" t="s">
        <v>86</v>
      </c>
      <c r="G14" s="63"/>
      <c r="H14" s="63">
        <v>28800</v>
      </c>
      <c r="I14" s="64"/>
      <c r="J14" s="64"/>
      <c r="K14" s="63"/>
      <c r="L14" s="63">
        <f t="shared" si="1"/>
        <v>7200</v>
      </c>
      <c r="M14" s="59"/>
      <c r="N14" s="65"/>
      <c r="O14" s="59">
        <f t="shared" si="0"/>
        <v>36000</v>
      </c>
    </row>
    <row r="15" spans="1:17" s="11" customFormat="1">
      <c r="A15" s="17"/>
      <c r="B15" s="61">
        <v>2017240</v>
      </c>
      <c r="C15" s="67" t="s">
        <v>63</v>
      </c>
      <c r="D15" s="79">
        <v>2</v>
      </c>
      <c r="E15" s="66" t="s">
        <v>89</v>
      </c>
      <c r="F15" s="61" t="s">
        <v>86</v>
      </c>
      <c r="G15" s="63"/>
      <c r="H15" s="63">
        <v>57600</v>
      </c>
      <c r="I15" s="64"/>
      <c r="J15" s="64"/>
      <c r="K15" s="63"/>
      <c r="L15" s="63">
        <f t="shared" si="1"/>
        <v>14400</v>
      </c>
      <c r="M15" s="59"/>
      <c r="N15" s="65"/>
      <c r="O15" s="59">
        <f t="shared" si="0"/>
        <v>72000</v>
      </c>
    </row>
    <row r="16" spans="1:17" s="11" customFormat="1">
      <c r="A16" s="17"/>
      <c r="B16" s="61">
        <v>2017234</v>
      </c>
      <c r="C16" s="67" t="s">
        <v>76</v>
      </c>
      <c r="D16" s="79">
        <v>1</v>
      </c>
      <c r="E16" s="66" t="s">
        <v>89</v>
      </c>
      <c r="F16" s="61" t="s">
        <v>86</v>
      </c>
      <c r="G16" s="63"/>
      <c r="H16" s="63">
        <v>28800</v>
      </c>
      <c r="I16" s="64"/>
      <c r="J16" s="64"/>
      <c r="K16" s="63"/>
      <c r="L16" s="63">
        <f t="shared" si="1"/>
        <v>7200</v>
      </c>
      <c r="M16" s="59"/>
      <c r="N16" s="65"/>
      <c r="O16" s="59">
        <f t="shared" si="0"/>
        <v>36000</v>
      </c>
    </row>
    <row r="17" spans="1:22">
      <c r="A17" s="17"/>
      <c r="B17" s="61">
        <v>2017234</v>
      </c>
      <c r="C17" s="67" t="s">
        <v>76</v>
      </c>
      <c r="D17" s="79">
        <v>1</v>
      </c>
      <c r="E17" s="66" t="s">
        <v>89</v>
      </c>
      <c r="F17" s="61" t="s">
        <v>86</v>
      </c>
      <c r="G17" s="63"/>
      <c r="H17" s="63">
        <v>43120</v>
      </c>
      <c r="I17" s="64"/>
      <c r="J17" s="64" t="s">
        <v>32</v>
      </c>
      <c r="K17" s="63"/>
      <c r="L17" s="63">
        <f t="shared" si="1"/>
        <v>10780</v>
      </c>
      <c r="M17" s="59"/>
      <c r="N17" s="65"/>
      <c r="O17" s="59">
        <f t="shared" si="0"/>
        <v>53900</v>
      </c>
      <c r="P17" s="12"/>
    </row>
    <row r="18" spans="1:22" s="11" customFormat="1">
      <c r="A18" s="20"/>
      <c r="B18" s="61">
        <v>2017268</v>
      </c>
      <c r="C18" s="68" t="s">
        <v>45</v>
      </c>
      <c r="D18" s="79">
        <v>4</v>
      </c>
      <c r="E18" s="66" t="s">
        <v>89</v>
      </c>
      <c r="F18" s="61" t="s">
        <v>86</v>
      </c>
      <c r="G18" s="63" t="s">
        <v>32</v>
      </c>
      <c r="H18" s="63">
        <v>155200</v>
      </c>
      <c r="I18" s="64"/>
      <c r="J18" s="64"/>
      <c r="K18" s="63"/>
      <c r="L18" s="63">
        <f t="shared" si="1"/>
        <v>38800</v>
      </c>
      <c r="M18" s="59"/>
      <c r="N18" s="65"/>
      <c r="O18" s="59">
        <f t="shared" si="0"/>
        <v>194000</v>
      </c>
    </row>
    <row r="19" spans="1:22" s="12" customFormat="1">
      <c r="A19" s="19"/>
      <c r="B19" s="61">
        <v>2017256</v>
      </c>
      <c r="C19" s="67" t="s">
        <v>64</v>
      </c>
      <c r="D19" s="79">
        <v>4</v>
      </c>
      <c r="E19" s="66" t="s">
        <v>89</v>
      </c>
      <c r="F19" s="61" t="s">
        <v>86</v>
      </c>
      <c r="G19" s="63"/>
      <c r="H19" s="63">
        <v>115200</v>
      </c>
      <c r="I19" s="64"/>
      <c r="J19" s="64"/>
      <c r="K19" s="63"/>
      <c r="L19" s="63">
        <f t="shared" si="1"/>
        <v>28800</v>
      </c>
      <c r="M19" s="59"/>
      <c r="N19" s="65"/>
      <c r="O19" s="59">
        <f t="shared" si="0"/>
        <v>144000</v>
      </c>
    </row>
    <row r="20" spans="1:22" s="12" customFormat="1">
      <c r="A20" s="19"/>
      <c r="B20" s="61">
        <v>2017230</v>
      </c>
      <c r="C20" s="67" t="s">
        <v>44</v>
      </c>
      <c r="D20" s="79">
        <v>2</v>
      </c>
      <c r="E20" s="66" t="s">
        <v>89</v>
      </c>
      <c r="F20" s="61" t="s">
        <v>86</v>
      </c>
      <c r="G20" s="63"/>
      <c r="H20" s="63">
        <v>77600</v>
      </c>
      <c r="I20" s="64"/>
      <c r="J20" s="64"/>
      <c r="K20" s="63"/>
      <c r="L20" s="63">
        <f t="shared" si="1"/>
        <v>19400</v>
      </c>
      <c r="M20" s="59"/>
      <c r="N20" s="65"/>
      <c r="O20" s="59">
        <f t="shared" si="0"/>
        <v>97000</v>
      </c>
    </row>
    <row r="21" spans="1:22" s="12" customFormat="1">
      <c r="A21" s="19"/>
      <c r="B21" s="61">
        <v>2017230</v>
      </c>
      <c r="C21" s="67" t="s">
        <v>44</v>
      </c>
      <c r="D21" s="79">
        <v>1</v>
      </c>
      <c r="E21" s="66" t="s">
        <v>89</v>
      </c>
      <c r="F21" s="61" t="s">
        <v>86</v>
      </c>
      <c r="G21" s="63"/>
      <c r="H21" s="63">
        <v>43120</v>
      </c>
      <c r="I21" s="64"/>
      <c r="J21" s="64"/>
      <c r="K21" s="63"/>
      <c r="L21" s="63">
        <f t="shared" si="1"/>
        <v>10780</v>
      </c>
      <c r="M21" s="59"/>
      <c r="N21" s="65"/>
      <c r="O21" s="59">
        <f t="shared" si="0"/>
        <v>53900</v>
      </c>
    </row>
    <row r="22" spans="1:22" s="12" customFormat="1">
      <c r="A22" s="19"/>
      <c r="B22" s="61">
        <v>2017243</v>
      </c>
      <c r="C22" s="68" t="s">
        <v>46</v>
      </c>
      <c r="D22" s="79">
        <v>2</v>
      </c>
      <c r="E22" s="66" t="s">
        <v>89</v>
      </c>
      <c r="F22" s="61" t="s">
        <v>86</v>
      </c>
      <c r="G22" s="63"/>
      <c r="H22" s="63">
        <v>77600</v>
      </c>
      <c r="I22" s="64"/>
      <c r="J22" s="64"/>
      <c r="K22" s="63"/>
      <c r="L22" s="63">
        <f t="shared" si="1"/>
        <v>19400</v>
      </c>
      <c r="M22" s="59"/>
      <c r="N22" s="65"/>
      <c r="O22" s="59">
        <f t="shared" si="0"/>
        <v>97000</v>
      </c>
    </row>
    <row r="23" spans="1:22" s="12" customFormat="1">
      <c r="A23" s="19"/>
      <c r="B23" s="61">
        <v>2017223</v>
      </c>
      <c r="C23" s="68" t="s">
        <v>47</v>
      </c>
      <c r="D23" s="79">
        <v>1</v>
      </c>
      <c r="E23" s="66" t="s">
        <v>89</v>
      </c>
      <c r="F23" s="61" t="s">
        <v>86</v>
      </c>
      <c r="G23" s="63"/>
      <c r="H23" s="63">
        <v>28800</v>
      </c>
      <c r="I23" s="64"/>
      <c r="J23" s="64"/>
      <c r="K23" s="63"/>
      <c r="L23" s="63">
        <f t="shared" si="1"/>
        <v>7200</v>
      </c>
      <c r="M23" s="59"/>
      <c r="N23" s="65"/>
      <c r="O23" s="59">
        <f t="shared" si="0"/>
        <v>36000</v>
      </c>
    </row>
    <row r="24" spans="1:22">
      <c r="A24" s="18"/>
      <c r="B24" s="61">
        <v>2017223</v>
      </c>
      <c r="C24" s="68" t="s">
        <v>47</v>
      </c>
      <c r="D24" s="79">
        <v>3</v>
      </c>
      <c r="E24" s="66" t="s">
        <v>89</v>
      </c>
      <c r="F24" s="61" t="s">
        <v>86</v>
      </c>
      <c r="G24" s="63"/>
      <c r="H24" s="63">
        <v>116400</v>
      </c>
      <c r="I24" s="64"/>
      <c r="J24" s="64"/>
      <c r="K24" s="63"/>
      <c r="L24" s="63">
        <f t="shared" si="1"/>
        <v>29100</v>
      </c>
      <c r="M24" s="59"/>
      <c r="N24" s="65"/>
      <c r="O24" s="59">
        <f t="shared" si="0"/>
        <v>145500</v>
      </c>
      <c r="P24" s="12"/>
      <c r="Q24" s="12"/>
      <c r="R24" s="12"/>
      <c r="S24" s="12"/>
      <c r="T24" s="12"/>
      <c r="U24" s="12"/>
      <c r="V24" s="12"/>
    </row>
    <row r="25" spans="1:22">
      <c r="A25" s="18"/>
      <c r="B25" s="61">
        <v>2017217</v>
      </c>
      <c r="C25" s="66" t="s">
        <v>65</v>
      </c>
      <c r="D25" s="79">
        <v>2</v>
      </c>
      <c r="E25" s="66" t="s">
        <v>89</v>
      </c>
      <c r="F25" s="61" t="s">
        <v>86</v>
      </c>
      <c r="G25" s="63"/>
      <c r="H25" s="63">
        <v>77600</v>
      </c>
      <c r="I25" s="64"/>
      <c r="J25" s="64"/>
      <c r="K25" s="63"/>
      <c r="L25" s="63">
        <f t="shared" si="1"/>
        <v>19400</v>
      </c>
      <c r="M25" s="59"/>
      <c r="N25" s="65"/>
      <c r="O25" s="59">
        <f t="shared" si="0"/>
        <v>97000</v>
      </c>
      <c r="P25" s="12"/>
      <c r="Q25" s="12"/>
      <c r="R25" s="12"/>
      <c r="S25" s="12"/>
      <c r="T25" s="12"/>
      <c r="U25" s="12"/>
      <c r="V25" s="12"/>
    </row>
    <row r="26" spans="1:22">
      <c r="A26" s="18"/>
      <c r="B26" s="61">
        <v>2017227</v>
      </c>
      <c r="C26" s="66" t="s">
        <v>78</v>
      </c>
      <c r="D26" s="79">
        <v>2</v>
      </c>
      <c r="E26" s="66" t="s">
        <v>89</v>
      </c>
      <c r="F26" s="61" t="s">
        <v>86</v>
      </c>
      <c r="G26" s="63"/>
      <c r="H26" s="63">
        <v>57600</v>
      </c>
      <c r="I26" s="64"/>
      <c r="J26" s="64"/>
      <c r="K26" s="63"/>
      <c r="L26" s="63">
        <f t="shared" si="1"/>
        <v>14400</v>
      </c>
      <c r="M26" s="59"/>
      <c r="N26" s="65"/>
      <c r="O26" s="59">
        <f t="shared" si="0"/>
        <v>72000</v>
      </c>
      <c r="P26" s="12"/>
      <c r="Q26" s="12"/>
      <c r="R26" s="12"/>
      <c r="S26" s="12"/>
      <c r="T26" s="12"/>
      <c r="U26" s="12"/>
      <c r="V26" s="12"/>
    </row>
    <row r="27" spans="1:22">
      <c r="A27" s="18"/>
      <c r="B27" s="61">
        <v>2017227</v>
      </c>
      <c r="C27" s="66" t="s">
        <v>66</v>
      </c>
      <c r="D27" s="79">
        <v>1</v>
      </c>
      <c r="E27" s="66" t="s">
        <v>89</v>
      </c>
      <c r="F27" s="61" t="s">
        <v>86</v>
      </c>
      <c r="G27" s="63"/>
      <c r="H27" s="63">
        <v>38800</v>
      </c>
      <c r="I27" s="64"/>
      <c r="J27" s="64"/>
      <c r="K27" s="63"/>
      <c r="L27" s="63">
        <f t="shared" si="1"/>
        <v>9700</v>
      </c>
      <c r="M27" s="59"/>
      <c r="N27" s="65"/>
      <c r="O27" s="59">
        <f t="shared" si="0"/>
        <v>48500</v>
      </c>
      <c r="P27" s="12"/>
      <c r="Q27" s="12"/>
      <c r="R27" s="12"/>
      <c r="S27" s="12"/>
      <c r="T27" s="12"/>
      <c r="U27" s="12"/>
      <c r="V27" s="12"/>
    </row>
    <row r="28" spans="1:22">
      <c r="A28" s="17"/>
      <c r="B28" s="61">
        <v>2017227</v>
      </c>
      <c r="C28" s="66" t="s">
        <v>66</v>
      </c>
      <c r="D28" s="79">
        <v>3</v>
      </c>
      <c r="E28" s="66" t="s">
        <v>89</v>
      </c>
      <c r="F28" s="61" t="s">
        <v>86</v>
      </c>
      <c r="G28" s="63"/>
      <c r="H28" s="63">
        <v>129360</v>
      </c>
      <c r="I28" s="64"/>
      <c r="J28" s="64"/>
      <c r="K28" s="63"/>
      <c r="L28" s="63">
        <f t="shared" si="1"/>
        <v>32340</v>
      </c>
      <c r="M28" s="59"/>
      <c r="N28" s="65"/>
      <c r="O28" s="59">
        <f t="shared" si="0"/>
        <v>161700</v>
      </c>
      <c r="P28" s="12"/>
    </row>
    <row r="29" spans="1:22">
      <c r="A29" s="17"/>
      <c r="B29" s="61">
        <v>2017203</v>
      </c>
      <c r="C29" s="66" t="s">
        <v>48</v>
      </c>
      <c r="D29" s="79">
        <v>4</v>
      </c>
      <c r="E29" s="66" t="s">
        <v>89</v>
      </c>
      <c r="F29" s="61" t="s">
        <v>86</v>
      </c>
      <c r="G29" s="63"/>
      <c r="H29" s="63">
        <v>115200</v>
      </c>
      <c r="I29" s="64"/>
      <c r="J29" s="64"/>
      <c r="K29" s="63"/>
      <c r="L29" s="63">
        <f t="shared" si="1"/>
        <v>28800</v>
      </c>
      <c r="M29" s="59"/>
      <c r="N29" s="65"/>
      <c r="O29" s="59">
        <f t="shared" si="0"/>
        <v>144000</v>
      </c>
      <c r="P29" s="12"/>
    </row>
    <row r="30" spans="1:22">
      <c r="A30" s="17"/>
      <c r="B30" s="61">
        <v>2017203</v>
      </c>
      <c r="C30" s="66" t="s">
        <v>48</v>
      </c>
      <c r="D30" s="79">
        <v>2</v>
      </c>
      <c r="E30" s="66" t="s">
        <v>89</v>
      </c>
      <c r="F30" s="61" t="s">
        <v>86</v>
      </c>
      <c r="G30" s="63"/>
      <c r="H30" s="63">
        <v>77600</v>
      </c>
      <c r="I30" s="64"/>
      <c r="J30" s="76"/>
      <c r="K30" s="63"/>
      <c r="L30" s="63">
        <f t="shared" si="1"/>
        <v>19400</v>
      </c>
      <c r="M30" s="59"/>
      <c r="N30" s="77"/>
      <c r="O30" s="59">
        <f t="shared" si="0"/>
        <v>97000</v>
      </c>
      <c r="P30" s="12"/>
    </row>
    <row r="31" spans="1:22">
      <c r="A31" s="17"/>
      <c r="B31" s="61">
        <v>2017247</v>
      </c>
      <c r="C31" s="66" t="s">
        <v>67</v>
      </c>
      <c r="D31" s="79">
        <v>1</v>
      </c>
      <c r="E31" s="66" t="s">
        <v>89</v>
      </c>
      <c r="F31" s="61" t="s">
        <v>86</v>
      </c>
      <c r="G31" s="63"/>
      <c r="H31" s="63">
        <v>28800</v>
      </c>
      <c r="I31" s="64"/>
      <c r="J31" s="76"/>
      <c r="K31" s="63"/>
      <c r="L31" s="63">
        <f t="shared" si="1"/>
        <v>7200</v>
      </c>
      <c r="M31" s="59"/>
      <c r="N31" s="77"/>
      <c r="O31" s="59">
        <f t="shared" si="0"/>
        <v>36000</v>
      </c>
      <c r="P31" s="12"/>
    </row>
    <row r="32" spans="1:22" s="12" customFormat="1">
      <c r="A32" s="18"/>
      <c r="B32" s="61">
        <v>2017204</v>
      </c>
      <c r="C32" s="66" t="s">
        <v>49</v>
      </c>
      <c r="D32" s="79">
        <v>2</v>
      </c>
      <c r="E32" s="66" t="s">
        <v>89</v>
      </c>
      <c r="F32" s="61" t="s">
        <v>86</v>
      </c>
      <c r="G32" s="63"/>
      <c r="H32" s="63">
        <v>88160</v>
      </c>
      <c r="I32" s="64"/>
      <c r="J32" s="64"/>
      <c r="K32" s="63"/>
      <c r="L32" s="63">
        <f t="shared" si="1"/>
        <v>22040</v>
      </c>
      <c r="M32" s="59"/>
      <c r="N32" s="65"/>
      <c r="O32" s="59">
        <f t="shared" si="0"/>
        <v>110200</v>
      </c>
    </row>
    <row r="33" spans="1:16" s="12" customFormat="1">
      <c r="A33" s="18"/>
      <c r="B33" s="61">
        <v>2017266</v>
      </c>
      <c r="C33" s="66" t="s">
        <v>50</v>
      </c>
      <c r="D33" s="79">
        <v>2</v>
      </c>
      <c r="E33" s="66" t="s">
        <v>89</v>
      </c>
      <c r="F33" s="61" t="s">
        <v>86</v>
      </c>
      <c r="G33" s="63"/>
      <c r="H33" s="63">
        <v>77600</v>
      </c>
      <c r="I33" s="64"/>
      <c r="J33" s="64"/>
      <c r="K33" s="63"/>
      <c r="L33" s="63">
        <f t="shared" si="1"/>
        <v>19400</v>
      </c>
      <c r="M33" s="59"/>
      <c r="N33" s="65"/>
      <c r="O33" s="59">
        <f t="shared" si="0"/>
        <v>97000</v>
      </c>
    </row>
    <row r="34" spans="1:16" s="12" customFormat="1">
      <c r="A34" s="18"/>
      <c r="B34" s="61">
        <v>2017206</v>
      </c>
      <c r="C34" s="68" t="s">
        <v>68</v>
      </c>
      <c r="D34" s="79">
        <v>4</v>
      </c>
      <c r="E34" s="66" t="s">
        <v>89</v>
      </c>
      <c r="F34" s="61" t="s">
        <v>86</v>
      </c>
      <c r="G34" s="63"/>
      <c r="H34" s="63">
        <v>176320</v>
      </c>
      <c r="I34" s="64"/>
      <c r="J34" s="64">
        <v>22040</v>
      </c>
      <c r="K34" s="63"/>
      <c r="L34" s="63">
        <v>22040</v>
      </c>
      <c r="M34" s="59"/>
      <c r="N34" s="65"/>
      <c r="O34" s="59">
        <f t="shared" si="0"/>
        <v>220400</v>
      </c>
    </row>
    <row r="35" spans="1:16">
      <c r="A35" s="17"/>
      <c r="B35" s="61">
        <v>2017270</v>
      </c>
      <c r="C35" s="68" t="s">
        <v>52</v>
      </c>
      <c r="D35" s="79">
        <v>1</v>
      </c>
      <c r="E35" s="66" t="s">
        <v>88</v>
      </c>
      <c r="F35" s="61" t="s">
        <v>87</v>
      </c>
      <c r="G35" s="63"/>
      <c r="H35" s="63">
        <v>28800</v>
      </c>
      <c r="I35" s="64"/>
      <c r="J35" s="64"/>
      <c r="K35" s="63" t="s">
        <v>32</v>
      </c>
      <c r="L35" s="63">
        <f t="shared" si="1"/>
        <v>7200</v>
      </c>
      <c r="M35" s="59"/>
      <c r="N35" s="65"/>
      <c r="O35" s="59">
        <f t="shared" si="0"/>
        <v>36000</v>
      </c>
      <c r="P35" s="12"/>
    </row>
    <row r="36" spans="1:16">
      <c r="A36" s="17"/>
      <c r="B36" s="61">
        <v>2017248</v>
      </c>
      <c r="C36" s="68" t="s">
        <v>56</v>
      </c>
      <c r="D36" s="79">
        <v>2</v>
      </c>
      <c r="E36" s="66" t="s">
        <v>88</v>
      </c>
      <c r="F36" s="61" t="s">
        <v>87</v>
      </c>
      <c r="G36" s="63"/>
      <c r="H36" s="63">
        <v>57600</v>
      </c>
      <c r="I36" s="64"/>
      <c r="J36" s="64"/>
      <c r="K36" s="63"/>
      <c r="L36" s="63">
        <f t="shared" si="1"/>
        <v>14400</v>
      </c>
      <c r="M36" s="59"/>
      <c r="N36" s="65"/>
      <c r="O36" s="59">
        <f t="shared" si="0"/>
        <v>72000</v>
      </c>
      <c r="P36" s="12"/>
    </row>
    <row r="37" spans="1:16">
      <c r="A37" s="17"/>
      <c r="B37" s="61">
        <v>2017248</v>
      </c>
      <c r="C37" s="68" t="s">
        <v>56</v>
      </c>
      <c r="D37" s="79">
        <v>1</v>
      </c>
      <c r="E37" s="66" t="s">
        <v>88</v>
      </c>
      <c r="F37" s="61" t="s">
        <v>87</v>
      </c>
      <c r="G37" s="63"/>
      <c r="H37" s="63">
        <v>43120</v>
      </c>
      <c r="I37" s="64"/>
      <c r="J37" s="64"/>
      <c r="K37" s="63"/>
      <c r="L37" s="63">
        <f t="shared" si="1"/>
        <v>10780</v>
      </c>
      <c r="M37" s="59"/>
      <c r="N37" s="65"/>
      <c r="O37" s="59">
        <f t="shared" si="0"/>
        <v>53900</v>
      </c>
    </row>
    <row r="38" spans="1:16">
      <c r="A38" s="17"/>
      <c r="B38" s="61">
        <v>2017209</v>
      </c>
      <c r="C38" s="66" t="s">
        <v>51</v>
      </c>
      <c r="D38" s="79">
        <v>2</v>
      </c>
      <c r="E38" s="66" t="s">
        <v>89</v>
      </c>
      <c r="F38" s="61" t="s">
        <v>86</v>
      </c>
      <c r="G38" s="63"/>
      <c r="H38" s="63">
        <v>88160</v>
      </c>
      <c r="I38" s="64"/>
      <c r="J38" s="64"/>
      <c r="K38" s="63"/>
      <c r="L38" s="63">
        <f t="shared" si="1"/>
        <v>22040</v>
      </c>
      <c r="M38" s="59"/>
      <c r="N38" s="65"/>
      <c r="O38" s="59">
        <f t="shared" si="0"/>
        <v>110200</v>
      </c>
    </row>
    <row r="39" spans="1:16">
      <c r="A39" s="17"/>
      <c r="B39" s="61">
        <v>2017210</v>
      </c>
      <c r="C39" s="66" t="s">
        <v>69</v>
      </c>
      <c r="D39" s="79">
        <v>3</v>
      </c>
      <c r="E39" s="66" t="s">
        <v>89</v>
      </c>
      <c r="F39" s="61" t="s">
        <v>86</v>
      </c>
      <c r="G39" s="63"/>
      <c r="H39" s="63">
        <v>132240</v>
      </c>
      <c r="I39" s="64"/>
      <c r="J39" s="64"/>
      <c r="K39" s="63"/>
      <c r="L39" s="63">
        <f t="shared" si="1"/>
        <v>33060</v>
      </c>
      <c r="M39" s="59"/>
      <c r="N39" s="65"/>
      <c r="O39" s="59">
        <f t="shared" si="0"/>
        <v>165300</v>
      </c>
    </row>
    <row r="40" spans="1:16">
      <c r="A40" s="17"/>
      <c r="B40" s="61">
        <v>2017236</v>
      </c>
      <c r="C40" s="66" t="s">
        <v>55</v>
      </c>
      <c r="D40" s="79">
        <v>2</v>
      </c>
      <c r="E40" s="66" t="s">
        <v>88</v>
      </c>
      <c r="F40" s="61" t="s">
        <v>87</v>
      </c>
      <c r="G40" s="63"/>
      <c r="H40" s="63">
        <v>57600</v>
      </c>
      <c r="I40" s="64"/>
      <c r="J40" s="64"/>
      <c r="K40" s="63"/>
      <c r="L40" s="63">
        <f t="shared" si="1"/>
        <v>14400</v>
      </c>
      <c r="M40" s="59"/>
      <c r="N40" s="65"/>
      <c r="O40" s="59">
        <f t="shared" si="0"/>
        <v>72000</v>
      </c>
    </row>
    <row r="41" spans="1:16">
      <c r="A41" s="17"/>
      <c r="B41" s="61">
        <v>2017229</v>
      </c>
      <c r="C41" s="68" t="s">
        <v>70</v>
      </c>
      <c r="D41" s="79">
        <v>2</v>
      </c>
      <c r="E41" s="66" t="s">
        <v>88</v>
      </c>
      <c r="F41" s="61" t="s">
        <v>87</v>
      </c>
      <c r="G41" s="63"/>
      <c r="H41" s="63">
        <v>57600</v>
      </c>
      <c r="I41" s="64"/>
      <c r="J41" s="64"/>
      <c r="K41" s="63"/>
      <c r="L41" s="63">
        <f t="shared" si="1"/>
        <v>14400</v>
      </c>
      <c r="M41" s="59"/>
      <c r="N41" s="65"/>
      <c r="O41" s="59">
        <f t="shared" si="0"/>
        <v>72000</v>
      </c>
    </row>
    <row r="42" spans="1:16">
      <c r="A42" s="17"/>
      <c r="B42" s="61">
        <v>2017211</v>
      </c>
      <c r="C42" s="68" t="s">
        <v>92</v>
      </c>
      <c r="D42" s="79">
        <v>1</v>
      </c>
      <c r="E42" s="66" t="s">
        <v>89</v>
      </c>
      <c r="F42" s="61" t="s">
        <v>86</v>
      </c>
      <c r="G42" s="63"/>
      <c r="H42" s="63">
        <v>44080</v>
      </c>
      <c r="I42" s="64"/>
      <c r="J42" s="64"/>
      <c r="K42" s="63"/>
      <c r="L42" s="63">
        <f t="shared" si="1"/>
        <v>11020</v>
      </c>
      <c r="M42" s="59"/>
      <c r="N42" s="65"/>
      <c r="O42" s="59">
        <f t="shared" si="0"/>
        <v>55100</v>
      </c>
    </row>
    <row r="43" spans="1:16">
      <c r="A43" s="17"/>
      <c r="B43" s="61">
        <v>2017237</v>
      </c>
      <c r="C43" s="68" t="s">
        <v>57</v>
      </c>
      <c r="D43" s="79">
        <v>6</v>
      </c>
      <c r="E43" s="66" t="s">
        <v>89</v>
      </c>
      <c r="F43" s="61" t="s">
        <v>86</v>
      </c>
      <c r="G43" s="63"/>
      <c r="H43" s="63">
        <v>172800</v>
      </c>
      <c r="I43" s="64"/>
      <c r="J43" s="64"/>
      <c r="K43" s="63"/>
      <c r="L43" s="63">
        <f t="shared" si="1"/>
        <v>43200</v>
      </c>
      <c r="M43" s="59"/>
      <c r="N43" s="65"/>
      <c r="O43" s="59">
        <f t="shared" si="0"/>
        <v>216000</v>
      </c>
    </row>
    <row r="44" spans="1:16">
      <c r="A44" s="17"/>
      <c r="B44" s="61">
        <v>2017237</v>
      </c>
      <c r="C44" s="68" t="s">
        <v>57</v>
      </c>
      <c r="D44" s="79">
        <v>1</v>
      </c>
      <c r="E44" s="66" t="s">
        <v>89</v>
      </c>
      <c r="F44" s="61" t="s">
        <v>86</v>
      </c>
      <c r="G44" s="63"/>
      <c r="H44" s="63">
        <v>43120</v>
      </c>
      <c r="I44" s="64"/>
      <c r="J44" s="64"/>
      <c r="K44" s="63"/>
      <c r="L44" s="63">
        <f t="shared" si="1"/>
        <v>10780</v>
      </c>
      <c r="M44" s="59"/>
      <c r="N44" s="65"/>
      <c r="O44" s="59">
        <f t="shared" si="0"/>
        <v>53900</v>
      </c>
    </row>
    <row r="45" spans="1:16">
      <c r="A45" s="17"/>
      <c r="B45" s="61">
        <v>2017264</v>
      </c>
      <c r="C45" s="68" t="s">
        <v>71</v>
      </c>
      <c r="D45" s="79">
        <v>1</v>
      </c>
      <c r="E45" s="66" t="s">
        <v>89</v>
      </c>
      <c r="F45" s="61" t="s">
        <v>86</v>
      </c>
      <c r="G45" s="63"/>
      <c r="H45" s="63">
        <v>38800</v>
      </c>
      <c r="I45" s="64"/>
      <c r="J45" s="64"/>
      <c r="K45" s="63"/>
      <c r="L45" s="63">
        <f t="shared" si="1"/>
        <v>9700</v>
      </c>
      <c r="M45" s="59"/>
      <c r="N45" s="65"/>
      <c r="O45" s="59">
        <f t="shared" si="0"/>
        <v>48500</v>
      </c>
    </row>
    <row r="46" spans="1:16">
      <c r="A46" s="17"/>
      <c r="B46" s="61">
        <v>2017212</v>
      </c>
      <c r="C46" s="68" t="s">
        <v>53</v>
      </c>
      <c r="D46" s="79">
        <v>2</v>
      </c>
      <c r="E46" s="66" t="s">
        <v>89</v>
      </c>
      <c r="F46" s="61" t="s">
        <v>86</v>
      </c>
      <c r="G46" s="63"/>
      <c r="H46" s="63">
        <v>86240</v>
      </c>
      <c r="I46" s="64"/>
      <c r="J46" s="64"/>
      <c r="K46" s="63"/>
      <c r="L46" s="63">
        <f t="shared" si="1"/>
        <v>21560</v>
      </c>
      <c r="M46" s="59"/>
      <c r="N46" s="65"/>
      <c r="O46" s="59">
        <f t="shared" si="0"/>
        <v>107800</v>
      </c>
    </row>
    <row r="47" spans="1:16" s="11" customFormat="1">
      <c r="A47" s="32"/>
      <c r="B47" s="61">
        <v>2017228</v>
      </c>
      <c r="C47" s="66" t="s">
        <v>72</v>
      </c>
      <c r="D47" s="79">
        <v>1</v>
      </c>
      <c r="E47" s="66" t="s">
        <v>89</v>
      </c>
      <c r="F47" s="61" t="s">
        <v>86</v>
      </c>
      <c r="G47" s="63"/>
      <c r="H47" s="63">
        <v>28800</v>
      </c>
      <c r="I47" s="64"/>
      <c r="J47" s="64"/>
      <c r="K47" s="63"/>
      <c r="L47" s="63">
        <f t="shared" si="1"/>
        <v>7200</v>
      </c>
      <c r="M47" s="59"/>
      <c r="N47" s="65"/>
      <c r="O47" s="59">
        <f t="shared" si="0"/>
        <v>36000</v>
      </c>
    </row>
    <row r="48" spans="1:16" s="11" customFormat="1">
      <c r="A48" s="32"/>
      <c r="B48" s="61">
        <v>2017228</v>
      </c>
      <c r="C48" s="66" t="s">
        <v>72</v>
      </c>
      <c r="D48" s="79">
        <v>1</v>
      </c>
      <c r="E48" s="66" t="s">
        <v>88</v>
      </c>
      <c r="F48" s="61" t="s">
        <v>87</v>
      </c>
      <c r="G48" s="63"/>
      <c r="H48" s="63">
        <v>43120</v>
      </c>
      <c r="I48" s="64"/>
      <c r="J48" s="64"/>
      <c r="K48" s="63"/>
      <c r="L48" s="63">
        <f t="shared" si="1"/>
        <v>10780</v>
      </c>
      <c r="M48" s="59"/>
      <c r="N48" s="65"/>
      <c r="O48" s="59">
        <f t="shared" si="0"/>
        <v>53900</v>
      </c>
    </row>
    <row r="49" spans="1:22" s="11" customFormat="1">
      <c r="A49" s="32"/>
      <c r="B49" s="61">
        <v>2017258</v>
      </c>
      <c r="C49" s="62" t="s">
        <v>73</v>
      </c>
      <c r="D49" s="79">
        <v>2</v>
      </c>
      <c r="E49" s="66" t="s">
        <v>89</v>
      </c>
      <c r="F49" s="61" t="s">
        <v>86</v>
      </c>
      <c r="G49" s="63"/>
      <c r="H49" s="63">
        <v>86240</v>
      </c>
      <c r="I49" s="64"/>
      <c r="J49" s="64"/>
      <c r="K49" s="63"/>
      <c r="L49" s="63">
        <f t="shared" si="1"/>
        <v>21560</v>
      </c>
      <c r="M49" s="59"/>
      <c r="N49" s="65"/>
      <c r="O49" s="59">
        <f t="shared" si="0"/>
        <v>107800</v>
      </c>
    </row>
    <row r="50" spans="1:22" s="11" customFormat="1">
      <c r="A50" s="32"/>
      <c r="B50" s="61">
        <v>2017262</v>
      </c>
      <c r="C50" s="62" t="s">
        <v>54</v>
      </c>
      <c r="D50" s="79">
        <v>1</v>
      </c>
      <c r="E50" s="66" t="s">
        <v>89</v>
      </c>
      <c r="F50" s="61" t="s">
        <v>86</v>
      </c>
      <c r="G50" s="63"/>
      <c r="H50" s="63">
        <v>28800</v>
      </c>
      <c r="I50" s="64"/>
      <c r="J50" s="64"/>
      <c r="K50" s="63"/>
      <c r="L50" s="63">
        <f t="shared" si="1"/>
        <v>7200</v>
      </c>
      <c r="M50" s="59"/>
      <c r="N50" s="65"/>
      <c r="O50" s="59">
        <f t="shared" si="0"/>
        <v>36000</v>
      </c>
    </row>
    <row r="51" spans="1:22" s="11" customFormat="1">
      <c r="A51" s="32"/>
      <c r="B51" s="61">
        <v>2017262</v>
      </c>
      <c r="C51" s="62" t="s">
        <v>54</v>
      </c>
      <c r="D51" s="79">
        <v>1</v>
      </c>
      <c r="E51" s="66" t="s">
        <v>88</v>
      </c>
      <c r="F51" s="61" t="s">
        <v>87</v>
      </c>
      <c r="G51" s="63"/>
      <c r="H51" s="63">
        <v>43120</v>
      </c>
      <c r="I51" s="64"/>
      <c r="J51" s="64" t="s">
        <v>32</v>
      </c>
      <c r="K51" s="63"/>
      <c r="L51" s="63">
        <f t="shared" ref="L51" si="2">+H51*0.25</f>
        <v>10780</v>
      </c>
      <c r="M51" s="59"/>
      <c r="N51" s="65"/>
      <c r="O51" s="59">
        <f t="shared" ref="O51" si="3">SUM(G51:N51)</f>
        <v>53900</v>
      </c>
      <c r="Q51" s="11" t="s">
        <v>32</v>
      </c>
    </row>
    <row r="52" spans="1:22" s="12" customFormat="1">
      <c r="A52" s="17"/>
      <c r="B52" s="61"/>
      <c r="C52" s="62"/>
      <c r="D52" s="79"/>
      <c r="E52" s="66"/>
      <c r="F52" s="66"/>
      <c r="G52" s="63"/>
      <c r="H52" s="63"/>
      <c r="I52" s="64"/>
      <c r="J52" s="64"/>
      <c r="K52" s="63"/>
      <c r="L52" s="63"/>
      <c r="M52" s="59"/>
      <c r="N52" s="65"/>
      <c r="O52" s="59">
        <f t="shared" si="0"/>
        <v>0</v>
      </c>
      <c r="P52" s="15"/>
    </row>
    <row r="53" spans="1:22">
      <c r="A53" s="17"/>
      <c r="B53" s="69"/>
      <c r="C53" s="70" t="s">
        <v>27</v>
      </c>
      <c r="D53" s="80">
        <f>SUM(D10:D52)</f>
        <v>84</v>
      </c>
      <c r="E53" s="71"/>
      <c r="F53" s="128"/>
      <c r="G53" s="72">
        <f t="shared" ref="G53:O53" si="4">SUM(G10:G52)</f>
        <v>0</v>
      </c>
      <c r="H53" s="73">
        <f t="shared" si="4"/>
        <v>3064640</v>
      </c>
      <c r="I53" s="74">
        <f t="shared" si="4"/>
        <v>0</v>
      </c>
      <c r="J53" s="74">
        <f t="shared" si="4"/>
        <v>22040</v>
      </c>
      <c r="K53" s="74">
        <f t="shared" si="4"/>
        <v>0</v>
      </c>
      <c r="L53" s="74">
        <f t="shared" si="4"/>
        <v>744120</v>
      </c>
      <c r="M53" s="74">
        <f t="shared" si="4"/>
        <v>0</v>
      </c>
      <c r="N53" s="74">
        <f t="shared" si="4"/>
        <v>0</v>
      </c>
      <c r="O53" s="74">
        <f t="shared" si="4"/>
        <v>3830800</v>
      </c>
    </row>
    <row r="54" spans="1:22">
      <c r="A54" s="17"/>
      <c r="B54" s="16"/>
      <c r="C54" s="6"/>
      <c r="D54" s="6"/>
      <c r="E54" s="7"/>
      <c r="F54" s="7"/>
      <c r="G54" s="26"/>
      <c r="H54" s="23"/>
      <c r="I54" s="8"/>
      <c r="J54" s="8"/>
      <c r="K54" s="8"/>
      <c r="L54" s="8"/>
      <c r="M54" s="8"/>
      <c r="N54" s="8"/>
      <c r="O54" s="8"/>
    </row>
    <row r="55" spans="1:22" ht="12.75">
      <c r="B55" s="5"/>
      <c r="C55" s="10"/>
      <c r="D55" s="10"/>
      <c r="E55" s="1" t="s">
        <v>8</v>
      </c>
      <c r="F55" s="1"/>
      <c r="G55" s="27"/>
      <c r="H55" s="9"/>
      <c r="I55" s="5"/>
      <c r="J55" s="5"/>
      <c r="K55" s="5"/>
      <c r="L55" s="5"/>
      <c r="M55" s="5"/>
      <c r="N55" s="5"/>
      <c r="O55" s="5"/>
      <c r="P55" s="2"/>
      <c r="Q55" s="2"/>
      <c r="R55" s="2"/>
      <c r="S55" s="2"/>
      <c r="T55" s="2"/>
      <c r="U55" s="2"/>
      <c r="V55" s="2"/>
    </row>
    <row r="56" spans="1:22">
      <c r="A56" s="21"/>
      <c r="B56" s="22"/>
      <c r="C56" s="5"/>
      <c r="D56" s="5"/>
      <c r="E56" s="4"/>
      <c r="F56" s="94"/>
      <c r="G56" s="28"/>
      <c r="H56" s="9"/>
      <c r="I56" s="160"/>
      <c r="J56" s="161"/>
      <c r="K56" s="161"/>
      <c r="L56" s="161"/>
      <c r="M56" s="161"/>
      <c r="N56" s="161"/>
      <c r="O56" s="161"/>
      <c r="P56" s="2"/>
      <c r="Q56" s="2"/>
      <c r="R56" s="2"/>
      <c r="S56" s="2"/>
      <c r="T56" s="2"/>
      <c r="U56" s="2"/>
      <c r="V56" s="2"/>
    </row>
    <row r="57" spans="1:22" ht="12.75">
      <c r="B57" s="5"/>
      <c r="C57" s="5"/>
      <c r="D57" s="5"/>
      <c r="E57" s="34" t="s">
        <v>1</v>
      </c>
      <c r="F57" s="129"/>
      <c r="G57" s="36">
        <f>+H53</f>
        <v>3064640</v>
      </c>
      <c r="H57" s="9"/>
      <c r="I57" s="161"/>
      <c r="J57" s="161"/>
      <c r="K57" s="161"/>
      <c r="L57" s="161"/>
      <c r="M57" s="161"/>
      <c r="N57" s="161"/>
      <c r="O57" s="161"/>
      <c r="P57" s="2"/>
      <c r="Q57" s="2"/>
      <c r="R57" s="2"/>
      <c r="S57" s="2"/>
      <c r="T57" s="2"/>
      <c r="U57" s="2"/>
      <c r="V57" s="2"/>
    </row>
    <row r="58" spans="1:22" ht="12.75">
      <c r="B58" s="5"/>
      <c r="C58" s="5"/>
      <c r="D58" s="5"/>
      <c r="E58" s="34" t="s">
        <v>26</v>
      </c>
      <c r="F58" s="129"/>
      <c r="G58" s="36">
        <v>0</v>
      </c>
      <c r="H58" s="9"/>
      <c r="I58" s="161"/>
      <c r="J58" s="161"/>
      <c r="K58" s="161"/>
      <c r="L58" s="161"/>
      <c r="M58" s="161"/>
      <c r="N58" s="161"/>
      <c r="O58" s="161"/>
      <c r="P58" s="2"/>
      <c r="Q58" s="2"/>
      <c r="R58" s="2"/>
      <c r="S58" s="2"/>
      <c r="T58" s="2"/>
      <c r="U58" s="2"/>
      <c r="V58" s="2"/>
    </row>
    <row r="59" spans="1:22" ht="12.75">
      <c r="B59" s="5"/>
      <c r="C59" s="5"/>
      <c r="D59" s="5"/>
      <c r="E59" s="34" t="s">
        <v>0</v>
      </c>
      <c r="F59" s="129"/>
      <c r="G59" s="131">
        <f>G68-SUM(G57:G58)</f>
        <v>0</v>
      </c>
      <c r="H59" s="9"/>
      <c r="I59" s="161"/>
      <c r="J59" s="161"/>
      <c r="K59" s="161"/>
      <c r="L59" s="161"/>
      <c r="M59" s="161"/>
      <c r="N59" s="161"/>
      <c r="O59" s="161"/>
      <c r="P59" s="2"/>
      <c r="Q59" s="2"/>
      <c r="R59" s="2"/>
      <c r="S59" s="2"/>
      <c r="T59" s="2"/>
      <c r="U59" s="2"/>
      <c r="V59" s="2"/>
    </row>
    <row r="60" spans="1:22" ht="14.25">
      <c r="B60" s="5"/>
      <c r="C60" s="5"/>
      <c r="D60" s="5"/>
      <c r="E60" s="34" t="s">
        <v>9</v>
      </c>
      <c r="F60" s="129"/>
      <c r="G60" s="109">
        <f>SUM(G57:G59)</f>
        <v>3064640</v>
      </c>
      <c r="H60" s="9"/>
      <c r="I60" s="161"/>
      <c r="J60" s="161"/>
      <c r="K60" s="161"/>
      <c r="L60" s="161"/>
      <c r="M60" s="161"/>
      <c r="N60" s="161"/>
      <c r="O60" s="161"/>
      <c r="P60" s="3"/>
      <c r="Q60" s="3"/>
      <c r="R60" s="3"/>
      <c r="S60" s="3"/>
      <c r="T60" s="3"/>
      <c r="U60" s="3"/>
      <c r="V60" s="3"/>
    </row>
    <row r="61" spans="1:22" ht="14.25" customHeight="1">
      <c r="B61" s="5"/>
      <c r="C61" s="5" t="s">
        <v>32</v>
      </c>
      <c r="D61" s="5"/>
      <c r="E61" s="34"/>
      <c r="F61" s="129"/>
      <c r="G61" s="109"/>
      <c r="H61" s="9"/>
      <c r="I61" s="5"/>
      <c r="J61" s="33"/>
      <c r="K61" s="5"/>
      <c r="L61" s="5"/>
      <c r="M61" s="5"/>
      <c r="N61" s="5"/>
      <c r="O61" s="5"/>
      <c r="P61" s="3"/>
      <c r="Q61" s="3"/>
      <c r="R61" s="3"/>
      <c r="S61" s="3"/>
      <c r="T61" s="3"/>
      <c r="U61" s="3"/>
      <c r="V61" s="3"/>
    </row>
    <row r="62" spans="1:22" ht="12.75">
      <c r="B62" s="5"/>
      <c r="C62" s="5"/>
      <c r="D62" s="5"/>
      <c r="E62" s="108" t="s">
        <v>59</v>
      </c>
      <c r="F62" s="129"/>
      <c r="G62" s="110">
        <v>3500000</v>
      </c>
      <c r="H62" s="9"/>
      <c r="I62" s="91"/>
      <c r="J62" s="92"/>
      <c r="K62" s="93"/>
      <c r="L62" s="94"/>
      <c r="M62" s="101" t="s">
        <v>35</v>
      </c>
      <c r="N62" s="101"/>
      <c r="O62" s="90">
        <v>0</v>
      </c>
      <c r="P62" s="3"/>
      <c r="Q62" s="3"/>
      <c r="R62" s="3"/>
      <c r="S62" s="3"/>
      <c r="T62" s="3"/>
      <c r="U62" s="3"/>
      <c r="V62" s="3"/>
    </row>
    <row r="63" spans="1:22" ht="12.75">
      <c r="B63" s="5"/>
      <c r="C63" s="5"/>
      <c r="D63" s="5"/>
      <c r="E63" s="108" t="s">
        <v>37</v>
      </c>
      <c r="F63" s="129"/>
      <c r="G63" s="111">
        <v>0</v>
      </c>
      <c r="H63" s="9"/>
      <c r="I63" s="95"/>
      <c r="J63" s="88"/>
      <c r="K63" s="88"/>
      <c r="L63" s="88"/>
      <c r="M63" s="101" t="s">
        <v>36</v>
      </c>
      <c r="N63" s="101"/>
      <c r="O63" s="90">
        <v>47596</v>
      </c>
      <c r="P63" s="3"/>
      <c r="Q63" s="3"/>
      <c r="R63" s="3"/>
      <c r="S63" s="3"/>
      <c r="T63" s="3"/>
      <c r="U63" s="3"/>
      <c r="V63" s="3"/>
    </row>
    <row r="64" spans="1:22" ht="12.75">
      <c r="B64" s="5"/>
      <c r="C64" s="5"/>
      <c r="D64" s="5"/>
      <c r="E64" s="108" t="s">
        <v>38</v>
      </c>
      <c r="F64" s="129"/>
      <c r="G64" s="111">
        <v>0</v>
      </c>
      <c r="H64" s="9"/>
      <c r="I64" s="95"/>
      <c r="J64" s="88"/>
      <c r="K64" s="88"/>
      <c r="L64" s="88"/>
      <c r="M64" s="101" t="s">
        <v>62</v>
      </c>
      <c r="N64" s="101"/>
      <c r="O64" s="90">
        <v>0</v>
      </c>
      <c r="P64" s="3"/>
      <c r="Q64" s="3"/>
      <c r="R64" s="3"/>
      <c r="S64" s="3"/>
      <c r="T64" s="3"/>
      <c r="U64" s="3"/>
      <c r="V64" s="3"/>
    </row>
    <row r="65" spans="2:22" ht="12.75">
      <c r="B65" s="5"/>
      <c r="C65" s="5"/>
      <c r="D65" s="5"/>
      <c r="E65" s="108" t="s">
        <v>39</v>
      </c>
      <c r="F65" s="129"/>
      <c r="G65" s="111">
        <v>47596</v>
      </c>
      <c r="H65" s="9"/>
      <c r="I65" s="95"/>
      <c r="J65" s="88"/>
      <c r="K65" s="88"/>
      <c r="L65" s="88"/>
      <c r="M65" s="102" t="s">
        <v>61</v>
      </c>
      <c r="N65" s="101"/>
      <c r="O65" s="90">
        <v>3500000</v>
      </c>
      <c r="P65" s="3"/>
      <c r="Q65" s="3"/>
      <c r="R65" s="3"/>
      <c r="S65" s="3"/>
      <c r="T65" s="3"/>
      <c r="U65" s="3"/>
      <c r="V65" s="3"/>
    </row>
    <row r="66" spans="2:22" ht="12" customHeight="1">
      <c r="B66" s="5"/>
      <c r="C66" s="5"/>
      <c r="D66" s="5"/>
      <c r="E66" s="34"/>
      <c r="F66" s="129"/>
      <c r="G66" s="112"/>
      <c r="H66" s="9"/>
      <c r="I66" s="95"/>
      <c r="J66" s="88"/>
      <c r="K66" s="88"/>
      <c r="L66" s="88"/>
      <c r="M66" s="103" t="s">
        <v>34</v>
      </c>
      <c r="N66" s="104"/>
      <c r="O66" s="105">
        <f>SUM(O62:O65)</f>
        <v>3547596</v>
      </c>
      <c r="P66" s="3"/>
      <c r="Q66" s="3"/>
      <c r="R66" s="3"/>
      <c r="S66" s="3"/>
      <c r="T66" s="3"/>
      <c r="U66" s="3"/>
      <c r="V66" s="3"/>
    </row>
    <row r="67" spans="2:22" ht="12.75">
      <c r="B67" s="5"/>
      <c r="C67" s="5"/>
      <c r="D67" s="5"/>
      <c r="E67" s="34" t="s">
        <v>10</v>
      </c>
      <c r="F67" s="129"/>
      <c r="G67" s="113">
        <f>SUM(G62:G66)</f>
        <v>3547596</v>
      </c>
      <c r="H67" s="9"/>
      <c r="I67" s="95"/>
      <c r="J67" s="88"/>
      <c r="K67" s="88"/>
      <c r="L67" s="88"/>
      <c r="M67" s="106" t="s">
        <v>91</v>
      </c>
      <c r="N67" s="106"/>
      <c r="O67" s="107">
        <f>-G57</f>
        <v>-3064640</v>
      </c>
      <c r="P67" s="3"/>
      <c r="Q67" s="3"/>
      <c r="R67" s="3"/>
      <c r="S67" s="3"/>
      <c r="T67" s="3"/>
      <c r="U67" s="3"/>
      <c r="V67" s="3"/>
    </row>
    <row r="68" spans="2:22" ht="12.75">
      <c r="B68" s="5"/>
      <c r="C68" s="5"/>
      <c r="D68" s="5"/>
      <c r="E68" s="34" t="s">
        <v>11</v>
      </c>
      <c r="F68" s="129"/>
      <c r="G68" s="112">
        <f>+H53</f>
        <v>3064640</v>
      </c>
      <c r="H68" s="9"/>
      <c r="I68" s="96"/>
      <c r="J68" s="97"/>
      <c r="K68" s="97"/>
      <c r="L68" s="97"/>
      <c r="M68" s="98" t="s">
        <v>90</v>
      </c>
      <c r="N68" s="99"/>
      <c r="O68" s="100">
        <f>SUM(O66:O67)</f>
        <v>482956</v>
      </c>
      <c r="P68" s="3"/>
      <c r="Q68" s="3"/>
      <c r="R68" s="3"/>
      <c r="S68" s="3"/>
      <c r="T68" s="3"/>
      <c r="U68" s="3"/>
      <c r="V68" s="3"/>
    </row>
    <row r="69" spans="2:22">
      <c r="B69" s="5"/>
      <c r="C69" s="5"/>
      <c r="D69" s="5"/>
      <c r="E69" s="35" t="s">
        <v>12</v>
      </c>
      <c r="F69" s="130"/>
      <c r="G69" s="132">
        <f>SUM(G67-G68)</f>
        <v>482956</v>
      </c>
      <c r="H69" s="9"/>
      <c r="I69" s="88"/>
      <c r="J69" s="87"/>
      <c r="K69" s="89"/>
      <c r="L69" s="5"/>
      <c r="M69" s="5"/>
      <c r="N69" s="5"/>
      <c r="O69" s="5"/>
      <c r="P69" s="2"/>
      <c r="Q69" s="2"/>
      <c r="R69" s="2"/>
      <c r="S69" s="2"/>
      <c r="T69" s="2"/>
      <c r="U69" s="2"/>
      <c r="V69" s="2"/>
    </row>
    <row r="70" spans="2:22">
      <c r="B70" s="5"/>
      <c r="C70" s="5"/>
      <c r="D70" s="5"/>
      <c r="E70" s="5"/>
      <c r="F70" s="5"/>
      <c r="G70" s="27"/>
      <c r="H70" s="9"/>
      <c r="I70" s="5"/>
      <c r="J70" s="5"/>
      <c r="K70" s="5"/>
      <c r="L70" s="5"/>
      <c r="M70" s="5"/>
      <c r="N70" s="5"/>
      <c r="O70" s="5"/>
      <c r="P70" s="2"/>
      <c r="Q70" s="2"/>
      <c r="R70" s="2"/>
      <c r="S70" s="2"/>
      <c r="T70" s="2"/>
      <c r="U70" s="2"/>
      <c r="V70" s="2"/>
    </row>
    <row r="71" spans="2:22">
      <c r="B71" s="5"/>
      <c r="C71" s="5"/>
      <c r="D71" s="5"/>
      <c r="E71" s="5"/>
      <c r="F71" s="5"/>
      <c r="G71" s="27"/>
      <c r="H71" s="9"/>
      <c r="I71" s="5"/>
      <c r="J71" s="5"/>
      <c r="K71" s="5"/>
      <c r="L71" s="5"/>
      <c r="M71" s="5"/>
      <c r="N71" s="5"/>
      <c r="O71" s="5"/>
      <c r="P71" s="2"/>
      <c r="Q71" s="2"/>
      <c r="R71" s="2"/>
      <c r="S71" s="2"/>
      <c r="T71" s="2"/>
      <c r="U71" s="2"/>
      <c r="V71" s="2"/>
    </row>
    <row r="72" spans="2:22" ht="12.75">
      <c r="B72" s="13"/>
      <c r="C72" s="5"/>
      <c r="D72" s="5"/>
      <c r="E72" s="5"/>
      <c r="F72" s="5"/>
      <c r="G72" s="27" t="s">
        <v>32</v>
      </c>
      <c r="H72" s="9"/>
      <c r="I72" s="5"/>
      <c r="J72" s="5"/>
      <c r="K72" s="5"/>
      <c r="L72" s="5"/>
      <c r="M72" s="5"/>
      <c r="N72" s="5"/>
      <c r="O72" s="5"/>
      <c r="P72" s="2"/>
      <c r="Q72" s="2"/>
      <c r="R72" s="2"/>
      <c r="S72" s="2"/>
      <c r="T72" s="2"/>
      <c r="U72" s="2"/>
      <c r="V72" s="2"/>
    </row>
    <row r="73" spans="2:22" ht="12.75">
      <c r="B73" s="14"/>
      <c r="C73" s="5"/>
      <c r="D73" s="5"/>
      <c r="E73" s="5"/>
      <c r="F73" s="5"/>
      <c r="G73" s="27"/>
      <c r="H73" s="9"/>
      <c r="I73" s="5"/>
      <c r="J73" s="5"/>
      <c r="K73" s="5"/>
      <c r="L73" s="5"/>
      <c r="M73" s="5"/>
      <c r="N73" s="5"/>
      <c r="O73" s="5"/>
      <c r="P73" s="2"/>
      <c r="Q73" s="2"/>
      <c r="R73" s="2"/>
      <c r="S73" s="2"/>
      <c r="T73" s="2"/>
      <c r="U73" s="2"/>
      <c r="V73" s="2"/>
    </row>
    <row r="74" spans="2:22">
      <c r="B74" s="5"/>
      <c r="C74" s="5"/>
      <c r="D74" s="5"/>
      <c r="E74" s="5"/>
      <c r="F74" s="5"/>
      <c r="G74" s="27"/>
      <c r="H74" s="9"/>
      <c r="I74" s="5"/>
      <c r="J74" s="5"/>
      <c r="K74" s="5"/>
      <c r="L74" s="5"/>
      <c r="M74" s="5"/>
      <c r="N74" s="5"/>
      <c r="O74" s="5"/>
      <c r="P74" s="2"/>
      <c r="Q74" s="2"/>
      <c r="R74" s="2"/>
      <c r="S74" s="2"/>
      <c r="T74" s="2"/>
      <c r="U74" s="2"/>
      <c r="V74" s="2"/>
    </row>
    <row r="75" spans="2:22">
      <c r="B75" s="5"/>
      <c r="C75" s="5"/>
      <c r="D75" s="5"/>
      <c r="E75" s="5"/>
      <c r="F75" s="5"/>
      <c r="G75" s="27"/>
      <c r="H75" s="9"/>
      <c r="I75" s="5"/>
      <c r="J75" s="5"/>
      <c r="K75" s="5"/>
      <c r="L75" s="5"/>
      <c r="M75" s="5"/>
      <c r="N75" s="5"/>
      <c r="O75" s="5"/>
      <c r="P75" s="2"/>
      <c r="Q75" s="2"/>
      <c r="R75" s="2"/>
      <c r="S75" s="2"/>
      <c r="T75" s="2"/>
      <c r="U75" s="2"/>
      <c r="V75" s="2"/>
    </row>
    <row r="76" spans="2:22">
      <c r="B76" s="5"/>
      <c r="C76" s="5"/>
      <c r="D76" s="5"/>
      <c r="E76" s="5"/>
      <c r="F76" s="5"/>
      <c r="G76" s="27"/>
      <c r="H76" s="9"/>
      <c r="I76" s="5"/>
      <c r="J76" s="5"/>
      <c r="K76" s="5"/>
      <c r="L76" s="5"/>
      <c r="M76" s="5"/>
      <c r="N76" s="5"/>
      <c r="O76" s="5"/>
      <c r="P76" s="2"/>
      <c r="Q76" s="2"/>
      <c r="R76" s="2"/>
      <c r="S76" s="2"/>
      <c r="T76" s="2"/>
      <c r="U76" s="2"/>
      <c r="V76" s="2"/>
    </row>
    <row r="77" spans="2:22">
      <c r="B77" s="5"/>
      <c r="C77" s="5"/>
      <c r="D77" s="5"/>
      <c r="E77" s="5"/>
      <c r="F77" s="5"/>
      <c r="G77" s="27"/>
      <c r="H77" s="9"/>
      <c r="I77" s="5"/>
      <c r="J77" s="5"/>
      <c r="K77" s="5"/>
      <c r="L77" s="5"/>
      <c r="M77" s="5"/>
      <c r="N77" s="5"/>
      <c r="O77" s="5"/>
      <c r="P77" s="2"/>
      <c r="Q77" s="2"/>
      <c r="R77" s="2"/>
      <c r="S77" s="2"/>
      <c r="T77" s="2"/>
      <c r="U77" s="2"/>
      <c r="V77" s="2"/>
    </row>
    <row r="78" spans="2:22">
      <c r="B78" s="5"/>
      <c r="C78" s="5"/>
      <c r="D78" s="5"/>
      <c r="E78" s="5"/>
      <c r="F78" s="5"/>
      <c r="G78" s="27"/>
      <c r="H78" s="9"/>
      <c r="I78" s="5"/>
      <c r="J78" s="5"/>
      <c r="K78" s="5"/>
      <c r="L78" s="5"/>
      <c r="M78" s="5"/>
      <c r="N78" s="5"/>
      <c r="O78" s="5"/>
      <c r="P78" s="2"/>
      <c r="Q78" s="2"/>
      <c r="R78" s="2"/>
      <c r="S78" s="2"/>
      <c r="T78" s="2"/>
      <c r="U78" s="2"/>
      <c r="V78" s="2"/>
    </row>
    <row r="79" spans="2:22">
      <c r="B79" s="5"/>
      <c r="C79" s="5"/>
      <c r="D79" s="5"/>
      <c r="E79" s="5"/>
      <c r="F79" s="5"/>
      <c r="G79" s="27"/>
      <c r="H79" s="9"/>
      <c r="I79" s="5"/>
      <c r="J79" s="5"/>
      <c r="K79" s="5"/>
      <c r="L79" s="5"/>
      <c r="M79" s="5"/>
      <c r="N79" s="5"/>
      <c r="O79" s="5"/>
      <c r="P79" s="2"/>
      <c r="Q79" s="2"/>
      <c r="R79" s="2"/>
      <c r="S79" s="2"/>
      <c r="T79" s="2"/>
      <c r="U79" s="2"/>
      <c r="V79" s="2"/>
    </row>
    <row r="80" spans="2:22">
      <c r="B80" s="5"/>
      <c r="C80" s="5"/>
      <c r="D80" s="5"/>
      <c r="E80" s="5"/>
      <c r="F80" s="5"/>
      <c r="G80" s="27"/>
      <c r="H80" s="9"/>
      <c r="I80" s="5"/>
      <c r="J80" s="5"/>
      <c r="K80" s="5"/>
      <c r="L80" s="5"/>
      <c r="M80" s="5"/>
      <c r="N80" s="5"/>
      <c r="O80" s="5"/>
      <c r="P80" s="2"/>
      <c r="Q80" s="2"/>
      <c r="R80" s="2"/>
      <c r="S80" s="2"/>
      <c r="T80" s="2"/>
      <c r="U80" s="2"/>
      <c r="V80" s="2"/>
    </row>
    <row r="81" spans="3:22">
      <c r="C81" s="2"/>
      <c r="D81" s="2"/>
      <c r="E81" s="2"/>
      <c r="F81" s="2"/>
      <c r="G81" s="30"/>
      <c r="H81" s="2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3:22">
      <c r="C82" s="2"/>
      <c r="D82" s="2"/>
      <c r="E82" s="2"/>
      <c r="F82" s="2"/>
      <c r="G82" s="30"/>
      <c r="H82" s="2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</sheetData>
  <sortState ref="B9:N33">
    <sortCondition ref="B9:B33"/>
  </sortState>
  <mergeCells count="7">
    <mergeCell ref="I56:O60"/>
    <mergeCell ref="B1:O1"/>
    <mergeCell ref="B3:O3"/>
    <mergeCell ref="B4:O4"/>
    <mergeCell ref="K6:L6"/>
    <mergeCell ref="I6:J6"/>
    <mergeCell ref="B2:O2"/>
  </mergeCells>
  <phoneticPr fontId="11" type="noConversion"/>
  <printOptions horizontalCentered="1" verticalCentered="1" gridLinesSet="0"/>
  <pageMargins left="0.25" right="0.25" top="0" bottom="0" header="0.5" footer="0.5"/>
  <pageSetup paperSize="17" scale="90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showGridLines="0" tabSelected="1" topLeftCell="A22" zoomScale="168" zoomScaleNormal="168" workbookViewId="0">
      <selection activeCell="N32" sqref="N32"/>
    </sheetView>
  </sheetViews>
  <sheetFormatPr defaultRowHeight="10.5"/>
  <cols>
    <col min="1" max="1" width="2.83203125" customWidth="1"/>
    <col min="2" max="2" width="12.83203125" customWidth="1"/>
    <col min="3" max="3" width="14.1640625" customWidth="1"/>
    <col min="4" max="4" width="5.1640625" customWidth="1"/>
    <col min="5" max="5" width="38.83203125" customWidth="1"/>
    <col min="6" max="6" width="12.83203125" style="31" customWidth="1"/>
    <col min="7" max="7" width="10.83203125" style="25" customWidth="1"/>
    <col min="8" max="8" width="10.83203125" customWidth="1"/>
    <col min="9" max="9" width="10.1640625" customWidth="1"/>
    <col min="10" max="10" width="11.6640625" customWidth="1"/>
    <col min="11" max="11" width="9.5" customWidth="1"/>
    <col min="12" max="12" width="12.1640625" customWidth="1"/>
    <col min="13" max="13" width="11.83203125" customWidth="1"/>
    <col min="14" max="14" width="12.6640625" customWidth="1"/>
  </cols>
  <sheetData>
    <row r="1" spans="1:16" ht="18.75">
      <c r="A1" s="17"/>
      <c r="B1" s="162" t="s">
        <v>13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5"/>
    </row>
    <row r="2" spans="1:16" ht="18.75">
      <c r="A2" s="17"/>
      <c r="B2" s="166" t="s">
        <v>29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1:16" ht="18.75">
      <c r="A3" s="17"/>
      <c r="B3" s="169" t="s">
        <v>60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2"/>
    </row>
    <row r="4" spans="1:16">
      <c r="A4" s="17"/>
      <c r="B4" s="39" t="s">
        <v>21</v>
      </c>
      <c r="C4" s="40" t="s">
        <v>19</v>
      </c>
      <c r="D4" s="41"/>
      <c r="E4" s="41"/>
      <c r="F4" s="42"/>
      <c r="G4" s="43"/>
      <c r="H4" s="44"/>
      <c r="I4" s="45"/>
      <c r="J4" s="44"/>
      <c r="K4" s="46"/>
      <c r="L4" s="39" t="s">
        <v>23</v>
      </c>
      <c r="M4" s="47"/>
      <c r="N4" s="47"/>
    </row>
    <row r="5" spans="1:16" ht="11.25">
      <c r="A5" s="17"/>
      <c r="B5" s="39" t="s">
        <v>22</v>
      </c>
      <c r="C5" s="39" t="s">
        <v>20</v>
      </c>
      <c r="D5" s="78"/>
      <c r="E5" s="78" t="s">
        <v>2</v>
      </c>
      <c r="F5" s="49" t="s">
        <v>15</v>
      </c>
      <c r="G5" s="50"/>
      <c r="H5" s="173" t="s">
        <v>18</v>
      </c>
      <c r="I5" s="175"/>
      <c r="J5" s="173" t="s">
        <v>17</v>
      </c>
      <c r="K5" s="174"/>
      <c r="L5" s="39" t="s">
        <v>22</v>
      </c>
      <c r="M5" s="39" t="s">
        <v>16</v>
      </c>
      <c r="N5" s="39" t="s">
        <v>3</v>
      </c>
    </row>
    <row r="6" spans="1:16">
      <c r="A6" s="17"/>
      <c r="B6" s="51" t="s">
        <v>14</v>
      </c>
      <c r="C6" s="51" t="s">
        <v>25</v>
      </c>
      <c r="D6" s="52" t="s">
        <v>30</v>
      </c>
      <c r="E6" s="52" t="s">
        <v>4</v>
      </c>
      <c r="F6" s="53" t="s">
        <v>5</v>
      </c>
      <c r="G6" s="54" t="s">
        <v>6</v>
      </c>
      <c r="H6" s="52" t="s">
        <v>5</v>
      </c>
      <c r="I6" s="55" t="s">
        <v>6</v>
      </c>
      <c r="J6" s="52" t="s">
        <v>5</v>
      </c>
      <c r="K6" s="56" t="s">
        <v>6</v>
      </c>
      <c r="L6" s="51" t="s">
        <v>7</v>
      </c>
      <c r="M6" s="51" t="s">
        <v>24</v>
      </c>
      <c r="N6" s="51" t="s">
        <v>7</v>
      </c>
    </row>
    <row r="7" spans="1:16">
      <c r="A7" s="17"/>
      <c r="B7" s="57"/>
      <c r="C7" s="57"/>
      <c r="D7" s="57"/>
      <c r="E7" s="57"/>
      <c r="F7" s="58"/>
      <c r="G7" s="58"/>
      <c r="H7" s="59"/>
      <c r="I7" s="59"/>
      <c r="J7" s="59"/>
      <c r="K7" s="59"/>
      <c r="L7" s="59"/>
      <c r="M7" s="59"/>
      <c r="N7" s="59"/>
    </row>
    <row r="8" spans="1:16">
      <c r="A8" s="17"/>
      <c r="B8" s="60" t="s">
        <v>28</v>
      </c>
      <c r="C8" s="57"/>
      <c r="D8" s="57"/>
      <c r="E8" s="57"/>
      <c r="F8" s="58"/>
      <c r="G8" s="58"/>
      <c r="H8" s="59"/>
      <c r="I8" s="59"/>
      <c r="J8" s="59"/>
      <c r="K8" s="59"/>
      <c r="L8" s="59"/>
      <c r="M8" s="59"/>
      <c r="N8" s="59"/>
    </row>
    <row r="9" spans="1:16">
      <c r="A9" s="17"/>
      <c r="B9" s="61">
        <v>2017221</v>
      </c>
      <c r="C9" s="67" t="s">
        <v>41</v>
      </c>
      <c r="D9" s="79">
        <v>3</v>
      </c>
      <c r="E9" s="66" t="s">
        <v>74</v>
      </c>
      <c r="F9" s="63"/>
      <c r="G9" s="63">
        <v>86400</v>
      </c>
      <c r="H9" s="64"/>
      <c r="I9" s="64" t="s">
        <v>32</v>
      </c>
      <c r="J9" s="63"/>
      <c r="K9" s="63">
        <f>+G9*0.25</f>
        <v>21600</v>
      </c>
      <c r="L9" s="59"/>
      <c r="M9" s="65"/>
      <c r="N9" s="59">
        <f t="shared" ref="N9:N42" si="0">SUM(F9:M9)</f>
        <v>108000</v>
      </c>
    </row>
    <row r="10" spans="1:16" s="32" customFormat="1">
      <c r="A10" s="17"/>
      <c r="B10" s="61">
        <v>2017221</v>
      </c>
      <c r="C10" s="67" t="s">
        <v>41</v>
      </c>
      <c r="D10" s="79">
        <v>3</v>
      </c>
      <c r="E10" s="66" t="s">
        <v>75</v>
      </c>
      <c r="F10" s="63"/>
      <c r="G10" s="63">
        <v>129360</v>
      </c>
      <c r="H10" s="64"/>
      <c r="I10" s="64"/>
      <c r="J10" s="63"/>
      <c r="K10" s="63">
        <f t="shared" ref="K10:K42" si="1">+G10*0.25</f>
        <v>32340</v>
      </c>
      <c r="L10" s="59"/>
      <c r="M10" s="65"/>
      <c r="N10" s="59">
        <f t="shared" si="0"/>
        <v>161700</v>
      </c>
      <c r="O10" s="19"/>
      <c r="P10" s="19"/>
    </row>
    <row r="11" spans="1:16" s="11" customFormat="1">
      <c r="A11" s="17"/>
      <c r="B11" s="61">
        <v>2017253</v>
      </c>
      <c r="C11" s="67" t="s">
        <v>42</v>
      </c>
      <c r="D11" s="79">
        <v>2</v>
      </c>
      <c r="E11" s="66" t="s">
        <v>75</v>
      </c>
      <c r="F11" s="63"/>
      <c r="G11" s="63">
        <v>86240</v>
      </c>
      <c r="H11" s="64"/>
      <c r="I11" s="64"/>
      <c r="J11" s="63"/>
      <c r="K11" s="63">
        <f t="shared" si="1"/>
        <v>21560</v>
      </c>
      <c r="L11" s="59"/>
      <c r="M11" s="65"/>
      <c r="N11" s="59">
        <f t="shared" si="0"/>
        <v>107800</v>
      </c>
    </row>
    <row r="12" spans="1:16" s="11" customFormat="1">
      <c r="A12" s="17"/>
      <c r="B12" s="61">
        <v>2017265</v>
      </c>
      <c r="C12" s="67" t="s">
        <v>43</v>
      </c>
      <c r="D12" s="79">
        <v>1</v>
      </c>
      <c r="E12" s="66" t="s">
        <v>74</v>
      </c>
      <c r="F12" s="63"/>
      <c r="G12" s="63">
        <v>28800</v>
      </c>
      <c r="H12" s="64"/>
      <c r="I12" s="64"/>
      <c r="J12" s="63"/>
      <c r="K12" s="63">
        <f t="shared" si="1"/>
        <v>7200</v>
      </c>
      <c r="L12" s="59"/>
      <c r="M12" s="65"/>
      <c r="N12" s="59">
        <f t="shared" si="0"/>
        <v>36000</v>
      </c>
    </row>
    <row r="13" spans="1:16" s="11" customFormat="1">
      <c r="A13" s="17"/>
      <c r="B13" s="61">
        <v>2017240</v>
      </c>
      <c r="C13" s="67" t="s">
        <v>63</v>
      </c>
      <c r="D13" s="79">
        <v>2</v>
      </c>
      <c r="E13" s="66" t="s">
        <v>74</v>
      </c>
      <c r="F13" s="63"/>
      <c r="G13" s="63">
        <v>57600</v>
      </c>
      <c r="H13" s="64"/>
      <c r="I13" s="64"/>
      <c r="J13" s="63"/>
      <c r="K13" s="63">
        <f t="shared" si="1"/>
        <v>14400</v>
      </c>
      <c r="L13" s="59"/>
      <c r="M13" s="65"/>
      <c r="N13" s="59">
        <f t="shared" si="0"/>
        <v>72000</v>
      </c>
    </row>
    <row r="14" spans="1:16" s="11" customFormat="1">
      <c r="A14" s="17"/>
      <c r="B14" s="61">
        <v>2017234</v>
      </c>
      <c r="C14" s="67" t="s">
        <v>76</v>
      </c>
      <c r="D14" s="79">
        <v>1</v>
      </c>
      <c r="E14" s="66" t="s">
        <v>74</v>
      </c>
      <c r="F14" s="63"/>
      <c r="G14" s="63">
        <v>28800</v>
      </c>
      <c r="H14" s="64"/>
      <c r="I14" s="64"/>
      <c r="J14" s="63"/>
      <c r="K14" s="63">
        <f t="shared" si="1"/>
        <v>7200</v>
      </c>
      <c r="L14" s="59"/>
      <c r="M14" s="65"/>
      <c r="N14" s="59">
        <f t="shared" si="0"/>
        <v>36000</v>
      </c>
    </row>
    <row r="15" spans="1:16" s="11" customFormat="1">
      <c r="A15" s="17"/>
      <c r="B15" s="61">
        <v>2017234</v>
      </c>
      <c r="C15" s="67" t="s">
        <v>76</v>
      </c>
      <c r="D15" s="79">
        <v>1</v>
      </c>
      <c r="E15" s="66" t="s">
        <v>75</v>
      </c>
      <c r="F15" s="63"/>
      <c r="G15" s="63">
        <v>43120</v>
      </c>
      <c r="H15" s="64"/>
      <c r="I15" s="64"/>
      <c r="J15" s="63"/>
      <c r="K15" s="63">
        <f t="shared" si="1"/>
        <v>10780</v>
      </c>
      <c r="L15" s="59"/>
      <c r="M15" s="65"/>
      <c r="N15" s="59">
        <f t="shared" si="0"/>
        <v>53900</v>
      </c>
    </row>
    <row r="16" spans="1:16" s="11" customFormat="1">
      <c r="A16" s="17"/>
      <c r="B16" s="61">
        <v>2017268</v>
      </c>
      <c r="C16" s="68" t="s">
        <v>45</v>
      </c>
      <c r="D16" s="79">
        <v>4</v>
      </c>
      <c r="E16" s="66" t="s">
        <v>77</v>
      </c>
      <c r="F16" s="63" t="s">
        <v>32</v>
      </c>
      <c r="G16" s="63">
        <v>155200</v>
      </c>
      <c r="H16" s="64"/>
      <c r="I16" s="64"/>
      <c r="J16" s="63"/>
      <c r="K16" s="63">
        <f t="shared" si="1"/>
        <v>38800</v>
      </c>
      <c r="L16" s="59"/>
      <c r="M16" s="65"/>
      <c r="N16" s="59">
        <f t="shared" si="0"/>
        <v>194000</v>
      </c>
    </row>
    <row r="17" spans="1:14" s="11" customFormat="1">
      <c r="A17" s="17"/>
      <c r="B17" s="61">
        <v>2017256</v>
      </c>
      <c r="C17" s="67" t="s">
        <v>64</v>
      </c>
      <c r="D17" s="79">
        <v>4</v>
      </c>
      <c r="E17" s="66" t="s">
        <v>74</v>
      </c>
      <c r="F17" s="63"/>
      <c r="G17" s="63">
        <v>115200</v>
      </c>
      <c r="H17" s="64"/>
      <c r="I17" s="64"/>
      <c r="J17" s="63"/>
      <c r="K17" s="63">
        <f t="shared" si="1"/>
        <v>28800</v>
      </c>
      <c r="L17" s="59"/>
      <c r="M17" s="65"/>
      <c r="N17" s="59">
        <f t="shared" si="0"/>
        <v>144000</v>
      </c>
    </row>
    <row r="18" spans="1:14" s="11" customFormat="1">
      <c r="A18" s="17"/>
      <c r="B18" s="61">
        <v>2017230</v>
      </c>
      <c r="C18" s="67" t="s">
        <v>44</v>
      </c>
      <c r="D18" s="79">
        <v>2</v>
      </c>
      <c r="E18" s="66" t="s">
        <v>77</v>
      </c>
      <c r="F18" s="63"/>
      <c r="G18" s="63">
        <v>77600</v>
      </c>
      <c r="H18" s="64"/>
      <c r="I18" s="64"/>
      <c r="J18" s="63"/>
      <c r="K18" s="63">
        <f t="shared" si="1"/>
        <v>19400</v>
      </c>
      <c r="L18" s="59"/>
      <c r="M18" s="65"/>
      <c r="N18" s="59">
        <f t="shared" si="0"/>
        <v>97000</v>
      </c>
    </row>
    <row r="19" spans="1:14" s="11" customFormat="1">
      <c r="A19" s="17"/>
      <c r="B19" s="61">
        <v>2017230</v>
      </c>
      <c r="C19" s="67" t="s">
        <v>44</v>
      </c>
      <c r="D19" s="79">
        <v>1</v>
      </c>
      <c r="E19" s="66" t="s">
        <v>75</v>
      </c>
      <c r="F19" s="63"/>
      <c r="G19" s="63">
        <v>43120</v>
      </c>
      <c r="H19" s="64"/>
      <c r="I19" s="64"/>
      <c r="J19" s="63"/>
      <c r="K19" s="63">
        <f t="shared" si="1"/>
        <v>10780</v>
      </c>
      <c r="L19" s="59"/>
      <c r="M19" s="65"/>
      <c r="N19" s="59">
        <f t="shared" si="0"/>
        <v>53900</v>
      </c>
    </row>
    <row r="20" spans="1:14" s="11" customFormat="1">
      <c r="A20" s="17"/>
      <c r="B20" s="61">
        <v>2017243</v>
      </c>
      <c r="C20" s="68" t="s">
        <v>46</v>
      </c>
      <c r="D20" s="79">
        <v>2</v>
      </c>
      <c r="E20" s="66" t="s">
        <v>77</v>
      </c>
      <c r="F20" s="63"/>
      <c r="G20" s="63">
        <v>77600</v>
      </c>
      <c r="H20" s="64"/>
      <c r="I20" s="64"/>
      <c r="J20" s="63"/>
      <c r="K20" s="63">
        <f t="shared" si="1"/>
        <v>19400</v>
      </c>
      <c r="L20" s="59"/>
      <c r="M20" s="65"/>
      <c r="N20" s="59">
        <f t="shared" si="0"/>
        <v>97000</v>
      </c>
    </row>
    <row r="21" spans="1:14" s="11" customFormat="1">
      <c r="A21" s="17"/>
      <c r="B21" s="61">
        <v>2017223</v>
      </c>
      <c r="C21" s="68" t="s">
        <v>47</v>
      </c>
      <c r="D21" s="79">
        <v>1</v>
      </c>
      <c r="E21" s="66" t="s">
        <v>74</v>
      </c>
      <c r="F21" s="63"/>
      <c r="G21" s="63">
        <v>28800</v>
      </c>
      <c r="H21" s="64"/>
      <c r="I21" s="64"/>
      <c r="J21" s="63"/>
      <c r="K21" s="63">
        <f t="shared" si="1"/>
        <v>7200</v>
      </c>
      <c r="L21" s="59"/>
      <c r="M21" s="65"/>
      <c r="N21" s="59">
        <f t="shared" si="0"/>
        <v>36000</v>
      </c>
    </row>
    <row r="22" spans="1:14" s="11" customFormat="1">
      <c r="A22" s="17"/>
      <c r="B22" s="61">
        <v>2017223</v>
      </c>
      <c r="C22" s="68" t="s">
        <v>47</v>
      </c>
      <c r="D22" s="79">
        <v>3</v>
      </c>
      <c r="E22" s="66" t="s">
        <v>77</v>
      </c>
      <c r="F22" s="63"/>
      <c r="G22" s="63">
        <v>116400</v>
      </c>
      <c r="H22" s="64"/>
      <c r="I22" s="64"/>
      <c r="J22" s="63"/>
      <c r="K22" s="63">
        <f t="shared" si="1"/>
        <v>29100</v>
      </c>
      <c r="L22" s="59"/>
      <c r="M22" s="65"/>
      <c r="N22" s="59">
        <f t="shared" si="0"/>
        <v>145500</v>
      </c>
    </row>
    <row r="23" spans="1:14" s="11" customFormat="1">
      <c r="A23" s="17"/>
      <c r="B23" s="61">
        <v>2017217</v>
      </c>
      <c r="C23" s="66" t="s">
        <v>65</v>
      </c>
      <c r="D23" s="79">
        <v>2</v>
      </c>
      <c r="E23" s="66" t="s">
        <v>77</v>
      </c>
      <c r="F23" s="63"/>
      <c r="G23" s="63">
        <v>77600</v>
      </c>
      <c r="H23" s="64"/>
      <c r="I23" s="64"/>
      <c r="J23" s="63"/>
      <c r="K23" s="63">
        <f t="shared" si="1"/>
        <v>19400</v>
      </c>
      <c r="L23" s="59"/>
      <c r="M23" s="65"/>
      <c r="N23" s="59">
        <f t="shared" si="0"/>
        <v>97000</v>
      </c>
    </row>
    <row r="24" spans="1:14" s="11" customFormat="1">
      <c r="A24" s="17"/>
      <c r="B24" s="61">
        <v>2017227</v>
      </c>
      <c r="C24" s="66" t="s">
        <v>78</v>
      </c>
      <c r="D24" s="79">
        <v>2</v>
      </c>
      <c r="E24" s="66" t="s">
        <v>74</v>
      </c>
      <c r="F24" s="63"/>
      <c r="G24" s="63">
        <v>57600</v>
      </c>
      <c r="H24" s="64"/>
      <c r="I24" s="64"/>
      <c r="J24" s="63"/>
      <c r="K24" s="63">
        <f t="shared" si="1"/>
        <v>14400</v>
      </c>
      <c r="L24" s="59"/>
      <c r="M24" s="65"/>
      <c r="N24" s="59">
        <f t="shared" si="0"/>
        <v>72000</v>
      </c>
    </row>
    <row r="25" spans="1:14" s="11" customFormat="1">
      <c r="A25" s="17"/>
      <c r="B25" s="61">
        <v>2017227</v>
      </c>
      <c r="C25" s="66" t="s">
        <v>66</v>
      </c>
      <c r="D25" s="79">
        <v>1</v>
      </c>
      <c r="E25" s="66" t="s">
        <v>77</v>
      </c>
      <c r="F25" s="63"/>
      <c r="G25" s="63">
        <v>38800</v>
      </c>
      <c r="H25" s="64"/>
      <c r="I25" s="64"/>
      <c r="J25" s="63"/>
      <c r="K25" s="63">
        <f t="shared" si="1"/>
        <v>9700</v>
      </c>
      <c r="L25" s="59"/>
      <c r="M25" s="65"/>
      <c r="N25" s="59">
        <f t="shared" si="0"/>
        <v>48500</v>
      </c>
    </row>
    <row r="26" spans="1:14" s="11" customFormat="1">
      <c r="A26" s="17"/>
      <c r="B26" s="61">
        <v>2017227</v>
      </c>
      <c r="C26" s="66" t="s">
        <v>66</v>
      </c>
      <c r="D26" s="79">
        <v>3</v>
      </c>
      <c r="E26" s="66" t="s">
        <v>75</v>
      </c>
      <c r="F26" s="63"/>
      <c r="G26" s="63">
        <v>129360</v>
      </c>
      <c r="H26" s="64"/>
      <c r="I26" s="64"/>
      <c r="J26" s="63"/>
      <c r="K26" s="63">
        <f t="shared" si="1"/>
        <v>32340</v>
      </c>
      <c r="L26" s="59"/>
      <c r="M26" s="65"/>
      <c r="N26" s="59">
        <f t="shared" si="0"/>
        <v>161700</v>
      </c>
    </row>
    <row r="27" spans="1:14" s="11" customFormat="1">
      <c r="A27" s="17"/>
      <c r="B27" s="61">
        <v>2017203</v>
      </c>
      <c r="C27" s="66" t="s">
        <v>48</v>
      </c>
      <c r="D27" s="79">
        <v>4</v>
      </c>
      <c r="E27" s="66" t="s">
        <v>74</v>
      </c>
      <c r="F27" s="63"/>
      <c r="G27" s="63">
        <v>115200</v>
      </c>
      <c r="H27" s="64"/>
      <c r="I27" s="64"/>
      <c r="J27" s="63"/>
      <c r="K27" s="63">
        <f t="shared" si="1"/>
        <v>28800</v>
      </c>
      <c r="L27" s="59"/>
      <c r="M27" s="65"/>
      <c r="N27" s="59">
        <f t="shared" si="0"/>
        <v>144000</v>
      </c>
    </row>
    <row r="28" spans="1:14" s="11" customFormat="1">
      <c r="A28" s="17"/>
      <c r="B28" s="61">
        <v>2017203</v>
      </c>
      <c r="C28" s="66" t="s">
        <v>48</v>
      </c>
      <c r="D28" s="79">
        <v>2</v>
      </c>
      <c r="E28" s="66" t="s">
        <v>77</v>
      </c>
      <c r="F28" s="63"/>
      <c r="G28" s="63">
        <v>77600</v>
      </c>
      <c r="H28" s="64"/>
      <c r="I28" s="76"/>
      <c r="J28" s="63"/>
      <c r="K28" s="63">
        <f t="shared" si="1"/>
        <v>19400</v>
      </c>
      <c r="L28" s="59"/>
      <c r="M28" s="77"/>
      <c r="N28" s="59">
        <f t="shared" si="0"/>
        <v>97000</v>
      </c>
    </row>
    <row r="29" spans="1:14" s="11" customFormat="1">
      <c r="A29" s="17"/>
      <c r="B29" s="61">
        <v>2017247</v>
      </c>
      <c r="C29" s="66" t="s">
        <v>67</v>
      </c>
      <c r="D29" s="79">
        <v>1</v>
      </c>
      <c r="E29" s="66" t="s">
        <v>74</v>
      </c>
      <c r="F29" s="63"/>
      <c r="G29" s="63">
        <v>28800</v>
      </c>
      <c r="H29" s="64"/>
      <c r="I29" s="76"/>
      <c r="J29" s="63"/>
      <c r="K29" s="63">
        <f t="shared" si="1"/>
        <v>7200</v>
      </c>
      <c r="L29" s="59"/>
      <c r="M29" s="77"/>
      <c r="N29" s="59">
        <f t="shared" si="0"/>
        <v>36000</v>
      </c>
    </row>
    <row r="30" spans="1:14" s="11" customFormat="1">
      <c r="A30" s="17"/>
      <c r="B30" s="61">
        <v>2017204</v>
      </c>
      <c r="C30" s="66" t="s">
        <v>49</v>
      </c>
      <c r="D30" s="79">
        <v>2</v>
      </c>
      <c r="E30" s="66" t="s">
        <v>79</v>
      </c>
      <c r="F30" s="63"/>
      <c r="G30" s="63">
        <v>88160</v>
      </c>
      <c r="H30" s="64"/>
      <c r="I30" s="64"/>
      <c r="J30" s="63"/>
      <c r="K30" s="63">
        <f t="shared" si="1"/>
        <v>22040</v>
      </c>
      <c r="L30" s="59"/>
      <c r="M30" s="65"/>
      <c r="N30" s="59">
        <f t="shared" si="0"/>
        <v>110200</v>
      </c>
    </row>
    <row r="31" spans="1:14" s="11" customFormat="1">
      <c r="A31" s="17"/>
      <c r="B31" s="61">
        <v>2017266</v>
      </c>
      <c r="C31" s="66" t="s">
        <v>50</v>
      </c>
      <c r="D31" s="79">
        <v>2</v>
      </c>
      <c r="E31" s="66" t="s">
        <v>77</v>
      </c>
      <c r="F31" s="63"/>
      <c r="G31" s="63">
        <v>77600</v>
      </c>
      <c r="H31" s="64"/>
      <c r="I31" s="64"/>
      <c r="J31" s="63"/>
      <c r="K31" s="63">
        <f t="shared" si="1"/>
        <v>19400</v>
      </c>
      <c r="L31" s="59"/>
      <c r="M31" s="65"/>
      <c r="N31" s="59">
        <f t="shared" si="0"/>
        <v>97000</v>
      </c>
    </row>
    <row r="32" spans="1:14" s="11" customFormat="1">
      <c r="A32" s="17"/>
      <c r="B32" s="61">
        <v>2017206</v>
      </c>
      <c r="C32" s="68" t="s">
        <v>68</v>
      </c>
      <c r="D32" s="79">
        <v>4</v>
      </c>
      <c r="E32" s="66" t="s">
        <v>79</v>
      </c>
      <c r="F32" s="63"/>
      <c r="G32" s="63">
        <v>176320</v>
      </c>
      <c r="H32" s="64"/>
      <c r="I32" s="64">
        <v>22040</v>
      </c>
      <c r="J32" s="63"/>
      <c r="K32" s="63">
        <v>22040</v>
      </c>
      <c r="L32" s="59"/>
      <c r="M32" s="65"/>
      <c r="N32" s="59">
        <f t="shared" si="0"/>
        <v>220400</v>
      </c>
    </row>
    <row r="33" spans="1:32" s="11" customFormat="1">
      <c r="A33" s="17"/>
      <c r="B33" s="61">
        <v>2017209</v>
      </c>
      <c r="C33" s="66" t="s">
        <v>51</v>
      </c>
      <c r="D33" s="79">
        <v>2</v>
      </c>
      <c r="E33" s="66" t="s">
        <v>79</v>
      </c>
      <c r="F33" s="63"/>
      <c r="G33" s="63">
        <v>88160</v>
      </c>
      <c r="H33" s="64"/>
      <c r="I33" s="64"/>
      <c r="J33" s="63"/>
      <c r="K33" s="63">
        <f t="shared" si="1"/>
        <v>22040</v>
      </c>
      <c r="L33" s="59"/>
      <c r="M33" s="65"/>
      <c r="N33" s="59">
        <f t="shared" si="0"/>
        <v>110200</v>
      </c>
    </row>
    <row r="34" spans="1:32" s="11" customFormat="1">
      <c r="A34" s="17"/>
      <c r="B34" s="61">
        <v>2017210</v>
      </c>
      <c r="C34" s="66" t="s">
        <v>69</v>
      </c>
      <c r="D34" s="79">
        <v>3</v>
      </c>
      <c r="E34" s="66" t="s">
        <v>79</v>
      </c>
      <c r="F34" s="63"/>
      <c r="G34" s="63">
        <v>132240</v>
      </c>
      <c r="H34" s="64"/>
      <c r="I34" s="64"/>
      <c r="J34" s="63"/>
      <c r="K34" s="63">
        <f t="shared" si="1"/>
        <v>33060</v>
      </c>
      <c r="L34" s="59"/>
      <c r="M34" s="65"/>
      <c r="N34" s="59">
        <f t="shared" si="0"/>
        <v>165300</v>
      </c>
    </row>
    <row r="35" spans="1:32" s="11" customFormat="1">
      <c r="A35" s="17"/>
      <c r="B35" s="61">
        <v>2017211</v>
      </c>
      <c r="C35" s="68" t="s">
        <v>92</v>
      </c>
      <c r="D35" s="79">
        <v>1</v>
      </c>
      <c r="E35" s="66" t="s">
        <v>79</v>
      </c>
      <c r="F35" s="63"/>
      <c r="G35" s="63">
        <v>44080</v>
      </c>
      <c r="H35" s="64"/>
      <c r="I35" s="64"/>
      <c r="J35" s="63"/>
      <c r="K35" s="63">
        <f t="shared" si="1"/>
        <v>11020</v>
      </c>
      <c r="L35" s="59"/>
      <c r="M35" s="65"/>
      <c r="N35" s="59">
        <f t="shared" si="0"/>
        <v>55100</v>
      </c>
    </row>
    <row r="36" spans="1:32" s="11" customFormat="1">
      <c r="A36" s="17"/>
      <c r="B36" s="61">
        <v>2017237</v>
      </c>
      <c r="C36" s="68" t="s">
        <v>57</v>
      </c>
      <c r="D36" s="79">
        <v>6</v>
      </c>
      <c r="E36" s="66" t="s">
        <v>80</v>
      </c>
      <c r="F36" s="63"/>
      <c r="G36" s="63">
        <v>172800</v>
      </c>
      <c r="H36" s="64"/>
      <c r="I36" s="64"/>
      <c r="J36" s="63"/>
      <c r="K36" s="63">
        <f t="shared" si="1"/>
        <v>43200</v>
      </c>
      <c r="L36" s="59"/>
      <c r="M36" s="65"/>
      <c r="N36" s="59">
        <f t="shared" si="0"/>
        <v>216000</v>
      </c>
    </row>
    <row r="37" spans="1:32" s="11" customFormat="1">
      <c r="A37" s="20"/>
      <c r="B37" s="61">
        <v>2017237</v>
      </c>
      <c r="C37" s="68" t="s">
        <v>57</v>
      </c>
      <c r="D37" s="79">
        <v>1</v>
      </c>
      <c r="E37" s="66" t="s">
        <v>81</v>
      </c>
      <c r="F37" s="63"/>
      <c r="G37" s="63">
        <v>43120</v>
      </c>
      <c r="H37" s="64"/>
      <c r="I37" s="64" t="s">
        <v>32</v>
      </c>
      <c r="J37" s="63"/>
      <c r="K37" s="63">
        <f t="shared" si="1"/>
        <v>10780</v>
      </c>
      <c r="L37" s="59"/>
      <c r="M37" s="65"/>
      <c r="N37" s="59">
        <f t="shared" si="0"/>
        <v>53900</v>
      </c>
    </row>
    <row r="38" spans="1:32" s="12" customFormat="1">
      <c r="A38" s="19"/>
      <c r="B38" s="61">
        <v>2017264</v>
      </c>
      <c r="C38" s="68" t="s">
        <v>71</v>
      </c>
      <c r="D38" s="79">
        <v>1</v>
      </c>
      <c r="E38" s="66" t="s">
        <v>77</v>
      </c>
      <c r="F38" s="63"/>
      <c r="G38" s="63">
        <v>38800</v>
      </c>
      <c r="H38" s="64"/>
      <c r="I38" s="64"/>
      <c r="J38" s="63"/>
      <c r="K38" s="63">
        <f t="shared" si="1"/>
        <v>9700</v>
      </c>
      <c r="L38" s="59"/>
      <c r="M38" s="65"/>
      <c r="N38" s="59">
        <f t="shared" si="0"/>
        <v>48500</v>
      </c>
    </row>
    <row r="39" spans="1:32" s="12" customFormat="1">
      <c r="A39" s="19"/>
      <c r="B39" s="61">
        <v>2017212</v>
      </c>
      <c r="C39" s="68" t="s">
        <v>53</v>
      </c>
      <c r="D39" s="79">
        <v>2</v>
      </c>
      <c r="E39" s="67" t="s">
        <v>81</v>
      </c>
      <c r="F39" s="63"/>
      <c r="G39" s="63">
        <v>86240</v>
      </c>
      <c r="H39" s="64"/>
      <c r="I39" s="64"/>
      <c r="J39" s="63"/>
      <c r="K39" s="63">
        <f t="shared" si="1"/>
        <v>21560</v>
      </c>
      <c r="L39" s="59"/>
      <c r="M39" s="65"/>
      <c r="N39" s="59">
        <f t="shared" si="0"/>
        <v>107800</v>
      </c>
    </row>
    <row r="40" spans="1:32" s="12" customFormat="1">
      <c r="A40" s="19"/>
      <c r="B40" s="61">
        <v>2017228</v>
      </c>
      <c r="C40" s="66" t="s">
        <v>72</v>
      </c>
      <c r="D40" s="79">
        <v>1</v>
      </c>
      <c r="E40" s="66" t="s">
        <v>74</v>
      </c>
      <c r="F40" s="63"/>
      <c r="G40" s="63">
        <v>28800</v>
      </c>
      <c r="H40" s="64"/>
      <c r="I40" s="64"/>
      <c r="J40" s="63"/>
      <c r="K40" s="63">
        <f t="shared" si="1"/>
        <v>7200</v>
      </c>
      <c r="L40" s="59"/>
      <c r="M40" s="65"/>
      <c r="N40" s="59">
        <f t="shared" si="0"/>
        <v>36000</v>
      </c>
    </row>
    <row r="41" spans="1:32">
      <c r="A41" s="17"/>
      <c r="B41" s="61">
        <v>2017258</v>
      </c>
      <c r="C41" s="62" t="s">
        <v>73</v>
      </c>
      <c r="D41" s="79">
        <v>2</v>
      </c>
      <c r="E41" s="66" t="s">
        <v>81</v>
      </c>
      <c r="F41" s="63"/>
      <c r="G41" s="63">
        <v>86240</v>
      </c>
      <c r="H41" s="64"/>
      <c r="I41" s="64"/>
      <c r="J41" s="63"/>
      <c r="K41" s="63">
        <f t="shared" si="1"/>
        <v>21560</v>
      </c>
      <c r="L41" s="59"/>
      <c r="M41" s="65"/>
      <c r="N41" s="59">
        <f t="shared" si="0"/>
        <v>107800</v>
      </c>
      <c r="O41" s="12"/>
    </row>
    <row r="42" spans="1:32" s="12" customFormat="1">
      <c r="A42" s="18"/>
      <c r="B42" s="61">
        <v>2017262</v>
      </c>
      <c r="C42" s="62" t="s">
        <v>54</v>
      </c>
      <c r="D42" s="79">
        <v>1</v>
      </c>
      <c r="E42" s="66" t="s">
        <v>80</v>
      </c>
      <c r="F42" s="63"/>
      <c r="G42" s="63">
        <v>28800</v>
      </c>
      <c r="H42" s="64"/>
      <c r="I42" s="64"/>
      <c r="J42" s="63"/>
      <c r="K42" s="63">
        <f t="shared" si="1"/>
        <v>7200</v>
      </c>
      <c r="L42" s="59"/>
      <c r="M42" s="65"/>
      <c r="N42" s="59">
        <f t="shared" si="0"/>
        <v>36000</v>
      </c>
    </row>
    <row r="43" spans="1:32" s="12" customFormat="1">
      <c r="A43" s="18"/>
      <c r="B43" s="61"/>
      <c r="C43" s="68"/>
      <c r="D43" s="79"/>
      <c r="E43" s="66"/>
      <c r="F43" s="63"/>
      <c r="G43" s="63"/>
      <c r="H43" s="64"/>
      <c r="I43" s="64"/>
      <c r="J43" s="63"/>
      <c r="K43" s="63"/>
      <c r="L43" s="59"/>
      <c r="M43" s="65"/>
      <c r="N43" s="59"/>
    </row>
    <row r="44" spans="1:32">
      <c r="A44" s="17"/>
      <c r="B44" s="69"/>
      <c r="C44" s="70" t="s">
        <v>27</v>
      </c>
      <c r="D44" s="80">
        <f>SUM(D9:D43)</f>
        <v>73</v>
      </c>
      <c r="E44" s="71"/>
      <c r="F44" s="72">
        <f>SUM(F41:F43)</f>
        <v>0</v>
      </c>
      <c r="G44" s="73">
        <f>SUM(G9:G43)</f>
        <v>2690560</v>
      </c>
      <c r="H44" s="74">
        <f>SUM(H41:H43)</f>
        <v>0</v>
      </c>
      <c r="I44" s="74">
        <f>SUM(I41:I43)</f>
        <v>0</v>
      </c>
      <c r="J44" s="74">
        <f>SUM(J41:J43)</f>
        <v>0</v>
      </c>
      <c r="K44" s="73">
        <f>SUM(K9:K43)</f>
        <v>650600</v>
      </c>
      <c r="L44" s="74">
        <f>SUM(L41:L43)</f>
        <v>0</v>
      </c>
      <c r="M44" s="74">
        <f>SUM(M41:M43)</f>
        <v>0</v>
      </c>
      <c r="N44" s="73">
        <f>SUM(N9:N43)</f>
        <v>3363200</v>
      </c>
    </row>
    <row r="45" spans="1:32">
      <c r="A45" s="17"/>
      <c r="B45" s="69"/>
      <c r="C45" s="117"/>
      <c r="D45" s="118"/>
      <c r="E45" s="119"/>
      <c r="F45" s="120"/>
      <c r="G45" s="121"/>
      <c r="H45" s="122"/>
      <c r="I45" s="122"/>
      <c r="J45" s="123"/>
      <c r="K45" s="123"/>
      <c r="L45" s="123"/>
      <c r="M45" s="123"/>
      <c r="N45" s="123"/>
    </row>
    <row r="46" spans="1:32">
      <c r="A46" s="17"/>
      <c r="B46" s="69"/>
      <c r="C46" s="117"/>
      <c r="D46" s="118"/>
      <c r="E46" s="119"/>
      <c r="F46" s="120"/>
      <c r="G46" s="121"/>
      <c r="H46" s="122"/>
      <c r="I46" s="122"/>
      <c r="J46" s="123"/>
      <c r="K46" s="123"/>
      <c r="L46" s="123"/>
      <c r="M46" s="123"/>
      <c r="N46" s="123"/>
    </row>
    <row r="47" spans="1:32">
      <c r="B47" s="5"/>
      <c r="C47" s="5"/>
      <c r="D47" s="5"/>
      <c r="E47" s="5"/>
      <c r="F47" s="27"/>
      <c r="G47" s="9"/>
      <c r="H47" s="82" t="s">
        <v>31</v>
      </c>
      <c r="I47" s="83"/>
      <c r="J47" s="5"/>
      <c r="K47" s="5"/>
      <c r="L47" s="5"/>
      <c r="M47" s="5"/>
      <c r="N47" s="5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2.75">
      <c r="B48" s="5"/>
      <c r="C48" s="10" t="s">
        <v>32</v>
      </c>
      <c r="D48" s="10"/>
      <c r="E48" s="1" t="s">
        <v>8</v>
      </c>
      <c r="F48" s="27"/>
      <c r="G48" s="9"/>
      <c r="H48" s="84"/>
      <c r="I48" s="85"/>
      <c r="J48" s="5"/>
      <c r="K48" s="5"/>
      <c r="L48" s="5"/>
      <c r="M48" s="5"/>
      <c r="N48" s="5"/>
      <c r="O48" s="2"/>
      <c r="P48" s="2"/>
      <c r="Q48" s="2"/>
      <c r="R48" s="2"/>
      <c r="S48" s="2"/>
      <c r="T48" s="2"/>
      <c r="U48" s="2"/>
    </row>
    <row r="49" spans="1:21">
      <c r="A49" s="21"/>
      <c r="B49" s="22"/>
      <c r="C49" s="5"/>
      <c r="D49" s="5"/>
      <c r="E49" s="4"/>
      <c r="F49" s="28"/>
      <c r="G49" s="9"/>
      <c r="H49" s="5"/>
      <c r="I49" s="5"/>
      <c r="J49" s="5"/>
      <c r="K49" s="5"/>
      <c r="L49" s="5"/>
      <c r="M49" s="5"/>
      <c r="N49" s="5"/>
      <c r="O49" s="2"/>
      <c r="P49" s="2"/>
      <c r="Q49" s="2"/>
      <c r="R49" s="2"/>
      <c r="S49" s="2"/>
      <c r="T49" s="2"/>
      <c r="U49" s="2"/>
    </row>
    <row r="50" spans="1:21" ht="12.75">
      <c r="B50" s="5"/>
      <c r="C50" s="5"/>
      <c r="D50" s="5"/>
      <c r="E50" s="34" t="s">
        <v>1</v>
      </c>
      <c r="F50" s="36">
        <f>SUM(G44)</f>
        <v>2690560</v>
      </c>
      <c r="G50" s="9"/>
      <c r="H50" s="5"/>
      <c r="I50" s="5"/>
      <c r="J50" s="5"/>
      <c r="K50" s="5"/>
      <c r="L50" s="5"/>
      <c r="M50" s="5"/>
      <c r="N50" s="5"/>
      <c r="O50" s="2"/>
      <c r="P50" s="2"/>
      <c r="Q50" s="2"/>
      <c r="R50" s="2"/>
      <c r="S50" s="2"/>
      <c r="T50" s="2"/>
      <c r="U50" s="2"/>
    </row>
    <row r="51" spans="1:21" ht="12.75">
      <c r="B51" s="5"/>
      <c r="C51" s="5"/>
      <c r="D51" s="5"/>
      <c r="E51" s="34" t="s">
        <v>26</v>
      </c>
      <c r="F51" s="36">
        <v>0</v>
      </c>
      <c r="G51" s="9"/>
      <c r="H51" s="5"/>
      <c r="I51" s="5"/>
      <c r="J51" s="5"/>
      <c r="K51" s="5"/>
      <c r="L51" s="5"/>
      <c r="M51" s="5"/>
      <c r="N51" s="5"/>
      <c r="O51" s="2"/>
      <c r="P51" s="2"/>
      <c r="Q51" s="2"/>
      <c r="R51" s="2"/>
      <c r="S51" s="2"/>
      <c r="T51" s="2"/>
      <c r="U51" s="2"/>
    </row>
    <row r="52" spans="1:21" ht="12.75">
      <c r="B52" s="5"/>
      <c r="C52" s="5"/>
      <c r="D52" s="5"/>
      <c r="E52" s="34" t="s">
        <v>0</v>
      </c>
      <c r="F52" s="81">
        <f>F58-SUM(F50:F51)</f>
        <v>857036</v>
      </c>
      <c r="G52" s="9"/>
      <c r="H52" s="5"/>
      <c r="I52" s="33"/>
      <c r="J52" s="5"/>
      <c r="K52" s="5"/>
      <c r="L52" s="5"/>
      <c r="M52" s="5"/>
      <c r="N52" s="5"/>
      <c r="O52" s="2"/>
      <c r="P52" s="2"/>
      <c r="Q52" s="2"/>
      <c r="R52" s="2"/>
      <c r="S52" s="2"/>
      <c r="T52" s="2"/>
      <c r="U52" s="2"/>
    </row>
    <row r="53" spans="1:21" ht="14.25">
      <c r="B53" s="5"/>
      <c r="C53" s="5"/>
      <c r="D53" s="5"/>
      <c r="E53" s="34" t="s">
        <v>9</v>
      </c>
      <c r="F53" s="37">
        <f>SUM(F50:F52)</f>
        <v>3547596</v>
      </c>
      <c r="G53" s="9"/>
      <c r="H53" s="5"/>
      <c r="I53" s="33"/>
      <c r="J53" s="5"/>
      <c r="K53" s="5"/>
      <c r="L53" s="5"/>
      <c r="M53" s="5"/>
      <c r="N53" s="5"/>
      <c r="O53" s="3"/>
      <c r="P53" s="3"/>
      <c r="Q53" s="3"/>
      <c r="R53" s="3"/>
      <c r="S53" s="3"/>
      <c r="T53" s="3"/>
      <c r="U53" s="3"/>
    </row>
    <row r="54" spans="1:21" ht="7.5" customHeight="1">
      <c r="B54" s="5"/>
      <c r="C54" s="5"/>
      <c r="D54" s="5"/>
      <c r="E54" s="34"/>
      <c r="F54" s="37"/>
      <c r="G54" s="9"/>
      <c r="H54" s="5"/>
      <c r="I54" s="33"/>
      <c r="J54" s="5"/>
      <c r="K54" s="5"/>
      <c r="L54" s="5"/>
      <c r="M54" s="5"/>
      <c r="N54" s="5"/>
      <c r="O54" s="3"/>
      <c r="P54" s="3"/>
      <c r="Q54" s="3"/>
      <c r="R54" s="3"/>
      <c r="S54" s="3"/>
      <c r="T54" s="3"/>
      <c r="U54" s="3"/>
    </row>
    <row r="55" spans="1:21" ht="12.75">
      <c r="B55" s="5"/>
      <c r="C55" s="5"/>
      <c r="D55" s="5"/>
      <c r="E55" s="34" t="s">
        <v>59</v>
      </c>
      <c r="F55" s="36">
        <v>3500000</v>
      </c>
      <c r="G55" s="9"/>
      <c r="H55" s="5"/>
      <c r="I55" s="5"/>
      <c r="J55" s="5"/>
      <c r="K55" s="5"/>
      <c r="L55" s="5"/>
      <c r="M55" s="5"/>
      <c r="N55" s="5"/>
      <c r="O55" s="3"/>
      <c r="P55" s="3"/>
      <c r="Q55" s="3"/>
      <c r="R55" s="3"/>
      <c r="S55" s="3"/>
      <c r="T55" s="3"/>
      <c r="U55" s="3"/>
    </row>
    <row r="56" spans="1:21" ht="11.25">
      <c r="B56" s="5"/>
      <c r="C56" s="5"/>
      <c r="D56" s="5"/>
      <c r="E56" s="86" t="s">
        <v>83</v>
      </c>
      <c r="F56" s="36">
        <v>47596</v>
      </c>
      <c r="G56" s="9"/>
      <c r="H56" s="5"/>
      <c r="I56" s="5"/>
      <c r="J56" s="5"/>
      <c r="K56" s="5"/>
      <c r="L56" s="5"/>
      <c r="M56" s="5"/>
      <c r="N56" s="5"/>
      <c r="O56" s="3"/>
      <c r="P56" s="3"/>
      <c r="Q56" s="3"/>
      <c r="R56" s="3"/>
      <c r="S56" s="3"/>
      <c r="T56" s="3"/>
      <c r="U56" s="3"/>
    </row>
    <row r="57" spans="1:21" ht="8.25" customHeight="1">
      <c r="B57" s="5"/>
      <c r="C57" s="5"/>
      <c r="D57" s="5"/>
      <c r="E57" s="34"/>
      <c r="F57" s="38"/>
      <c r="G57" s="9"/>
      <c r="H57" s="5"/>
      <c r="I57" s="5"/>
      <c r="J57" s="5"/>
      <c r="K57" s="5"/>
      <c r="L57" s="5"/>
      <c r="M57" s="5"/>
      <c r="N57" s="5"/>
      <c r="O57" s="3"/>
      <c r="P57" s="3"/>
      <c r="Q57" s="3"/>
      <c r="R57" s="3"/>
      <c r="S57" s="3"/>
      <c r="T57" s="3"/>
      <c r="U57" s="3"/>
    </row>
    <row r="58" spans="1:21" ht="12.75">
      <c r="B58" s="5"/>
      <c r="C58" s="5"/>
      <c r="D58" s="5"/>
      <c r="E58" s="34" t="s">
        <v>10</v>
      </c>
      <c r="F58" s="36">
        <f>SUM(F55:F57)</f>
        <v>3547596</v>
      </c>
      <c r="G58" s="9"/>
      <c r="H58" s="5"/>
      <c r="I58" s="33"/>
      <c r="J58" s="5"/>
      <c r="K58" s="5"/>
      <c r="L58" s="5"/>
      <c r="M58" s="5"/>
      <c r="N58" s="5"/>
      <c r="O58" s="3"/>
      <c r="P58" s="3"/>
      <c r="Q58" s="3"/>
      <c r="R58" s="3"/>
      <c r="S58" s="3"/>
      <c r="T58" s="3"/>
      <c r="U58" s="3"/>
    </row>
    <row r="59" spans="1:21" ht="12.75">
      <c r="B59" s="5"/>
      <c r="C59" s="5"/>
      <c r="D59" s="5"/>
      <c r="E59" s="34" t="s">
        <v>11</v>
      </c>
      <c r="F59" s="38">
        <f>+F53</f>
        <v>3547596</v>
      </c>
      <c r="G59" s="9"/>
      <c r="H59" s="5"/>
      <c r="I59" s="5"/>
      <c r="J59" s="5"/>
      <c r="K59" s="5"/>
      <c r="L59" s="5"/>
      <c r="M59" s="5"/>
      <c r="N59" s="5"/>
      <c r="O59" s="3"/>
      <c r="P59" s="3"/>
      <c r="Q59" s="3"/>
      <c r="R59" s="3"/>
      <c r="S59" s="3"/>
      <c r="T59" s="3"/>
      <c r="U59" s="3"/>
    </row>
    <row r="60" spans="1:21">
      <c r="B60" s="5"/>
      <c r="C60" s="5"/>
      <c r="D60" s="5"/>
      <c r="E60" s="35" t="s">
        <v>12</v>
      </c>
      <c r="F60" s="29">
        <f>SUM(F58-F59)</f>
        <v>0</v>
      </c>
      <c r="G60" s="9"/>
      <c r="H60" s="5"/>
      <c r="I60" s="5"/>
      <c r="J60" s="5"/>
      <c r="K60" s="5"/>
      <c r="L60" s="5"/>
      <c r="M60" s="5"/>
      <c r="N60" s="5"/>
      <c r="O60" s="2"/>
      <c r="P60" s="2"/>
      <c r="Q60" s="2"/>
      <c r="R60" s="2"/>
      <c r="S60" s="2"/>
      <c r="T60" s="2"/>
      <c r="U60" s="2"/>
    </row>
    <row r="61" spans="1:21">
      <c r="B61" s="5"/>
      <c r="C61" s="5"/>
      <c r="D61" s="5"/>
      <c r="E61" s="5"/>
      <c r="F61" s="27"/>
      <c r="G61" s="9"/>
      <c r="H61" s="5"/>
      <c r="I61" s="5"/>
      <c r="J61" s="5"/>
      <c r="K61" s="5"/>
      <c r="L61" s="5"/>
      <c r="M61" s="5"/>
      <c r="N61" s="5"/>
      <c r="O61" s="2"/>
      <c r="P61" s="2"/>
      <c r="Q61" s="2"/>
      <c r="R61" s="2"/>
      <c r="S61" s="2"/>
      <c r="T61" s="2"/>
      <c r="U61" s="2"/>
    </row>
    <row r="62" spans="1:21">
      <c r="B62" s="5"/>
      <c r="C62" s="5"/>
      <c r="D62" s="5"/>
      <c r="E62" s="5"/>
      <c r="F62" s="27"/>
      <c r="G62" s="9"/>
      <c r="H62" s="5"/>
      <c r="I62" s="5"/>
      <c r="J62" s="5"/>
      <c r="K62" s="5"/>
      <c r="L62" s="5"/>
      <c r="M62" s="5"/>
      <c r="N62" s="5"/>
      <c r="O62" s="2"/>
      <c r="P62" s="2"/>
      <c r="Q62" s="2"/>
      <c r="R62" s="2"/>
      <c r="S62" s="2"/>
      <c r="T62" s="2"/>
      <c r="U62" s="2"/>
    </row>
    <row r="63" spans="1:21" ht="12.75">
      <c r="B63" s="13"/>
      <c r="C63" s="5"/>
      <c r="D63" s="5"/>
      <c r="E63" s="5"/>
      <c r="F63" s="27"/>
      <c r="G63" s="9"/>
      <c r="H63" s="5"/>
      <c r="I63" s="5"/>
      <c r="J63" s="5"/>
      <c r="K63" s="5"/>
      <c r="L63" s="5"/>
      <c r="M63" s="5"/>
      <c r="N63" s="5"/>
      <c r="O63" s="2"/>
      <c r="P63" s="2"/>
      <c r="Q63" s="2"/>
      <c r="R63" s="2"/>
      <c r="S63" s="2"/>
      <c r="T63" s="2"/>
      <c r="U63" s="2"/>
    </row>
    <row r="64" spans="1:21" ht="12.75">
      <c r="B64" s="14"/>
      <c r="C64" s="5"/>
      <c r="D64" s="5"/>
      <c r="E64" s="5"/>
      <c r="F64" s="27"/>
      <c r="G64" s="9"/>
      <c r="H64" s="5"/>
      <c r="I64" s="5"/>
      <c r="J64" s="5"/>
      <c r="K64" s="5"/>
      <c r="L64" s="5"/>
      <c r="M64" s="5"/>
      <c r="N64" s="5"/>
      <c r="O64" s="2"/>
      <c r="P64" s="2"/>
      <c r="Q64" s="2"/>
      <c r="R64" s="2"/>
      <c r="S64" s="2"/>
      <c r="T64" s="2"/>
      <c r="U64" s="2"/>
    </row>
    <row r="65" spans="2:21">
      <c r="B65" s="5"/>
      <c r="C65" s="5"/>
      <c r="D65" s="5"/>
      <c r="E65" s="5"/>
      <c r="F65" s="27"/>
      <c r="G65" s="9"/>
      <c r="H65" s="5"/>
      <c r="I65" s="5"/>
      <c r="J65" s="5"/>
      <c r="K65" s="5"/>
      <c r="L65" s="5"/>
      <c r="M65" s="5"/>
      <c r="N65" s="5"/>
      <c r="O65" s="2"/>
      <c r="P65" s="2"/>
      <c r="Q65" s="2"/>
      <c r="R65" s="2"/>
      <c r="S65" s="2"/>
      <c r="T65" s="2"/>
      <c r="U65" s="2"/>
    </row>
    <row r="66" spans="2:21">
      <c r="B66" s="5"/>
      <c r="C66" s="5"/>
      <c r="D66" s="5"/>
      <c r="E66" s="5"/>
      <c r="F66" s="27"/>
      <c r="G66" s="9"/>
      <c r="H66" s="5"/>
      <c r="I66" s="5"/>
      <c r="J66" s="5"/>
      <c r="K66" s="5"/>
      <c r="L66" s="5"/>
      <c r="M66" s="5"/>
      <c r="N66" s="5"/>
      <c r="O66" s="2"/>
      <c r="P66" s="2"/>
      <c r="Q66" s="2"/>
      <c r="R66" s="2"/>
      <c r="S66" s="2"/>
      <c r="T66" s="2"/>
      <c r="U66" s="2"/>
    </row>
    <row r="67" spans="2:21">
      <c r="B67" s="5"/>
      <c r="C67" s="5"/>
      <c r="D67" s="5"/>
      <c r="E67" s="5"/>
      <c r="F67" s="27"/>
      <c r="G67" s="9"/>
      <c r="H67" s="5"/>
      <c r="I67" s="5"/>
      <c r="J67" s="5"/>
      <c r="K67" s="5"/>
      <c r="L67" s="5"/>
      <c r="M67" s="5"/>
      <c r="N67" s="5"/>
      <c r="O67" s="2"/>
      <c r="P67" s="2"/>
      <c r="Q67" s="2"/>
      <c r="R67" s="2"/>
      <c r="S67" s="2"/>
      <c r="T67" s="2"/>
      <c r="U67" s="2"/>
    </row>
    <row r="68" spans="2:21">
      <c r="B68" s="5"/>
      <c r="C68" s="5"/>
      <c r="D68" s="5"/>
      <c r="E68" s="5"/>
      <c r="F68" s="27"/>
      <c r="G68" s="9"/>
      <c r="H68" s="5"/>
      <c r="I68" s="5"/>
      <c r="J68" s="5"/>
      <c r="K68" s="5"/>
      <c r="L68" s="5"/>
      <c r="M68" s="5"/>
      <c r="N68" s="5"/>
      <c r="O68" s="2"/>
      <c r="P68" s="2"/>
      <c r="Q68" s="2"/>
      <c r="R68" s="2"/>
      <c r="S68" s="2"/>
      <c r="T68" s="2"/>
      <c r="U68" s="2"/>
    </row>
    <row r="69" spans="2:21">
      <c r="B69" s="5"/>
      <c r="C69" s="5"/>
      <c r="D69" s="5"/>
      <c r="E69" s="5"/>
      <c r="F69" s="27"/>
      <c r="G69" s="9"/>
      <c r="H69" s="5"/>
      <c r="I69" s="5"/>
      <c r="J69" s="5"/>
      <c r="K69" s="5"/>
      <c r="L69" s="5"/>
      <c r="M69" s="5"/>
      <c r="N69" s="5"/>
      <c r="O69" s="2"/>
      <c r="P69" s="2"/>
      <c r="Q69" s="2"/>
      <c r="R69" s="2"/>
      <c r="S69" s="2"/>
      <c r="T69" s="2"/>
      <c r="U69" s="2"/>
    </row>
    <row r="70" spans="2:21">
      <c r="B70" s="5"/>
      <c r="C70" s="5"/>
      <c r="D70" s="5"/>
      <c r="E70" s="5"/>
      <c r="F70" s="27"/>
      <c r="G70" s="9"/>
      <c r="H70" s="5"/>
      <c r="I70" s="5"/>
      <c r="J70" s="5"/>
      <c r="K70" s="5"/>
      <c r="L70" s="5"/>
      <c r="M70" s="5"/>
      <c r="N70" s="5"/>
      <c r="O70" s="2"/>
      <c r="P70" s="2"/>
      <c r="Q70" s="2"/>
      <c r="R70" s="2"/>
      <c r="S70" s="2"/>
      <c r="T70" s="2"/>
      <c r="U70" s="2"/>
    </row>
    <row r="71" spans="2:21">
      <c r="B71" s="5"/>
      <c r="C71" s="5"/>
      <c r="D71" s="5"/>
      <c r="E71" s="5"/>
      <c r="F71" s="27"/>
      <c r="G71" s="9"/>
      <c r="H71" s="5"/>
      <c r="I71" s="5"/>
      <c r="J71" s="5"/>
      <c r="K71" s="5"/>
      <c r="L71" s="5"/>
      <c r="M71" s="5"/>
      <c r="N71" s="5"/>
      <c r="O71" s="2"/>
      <c r="P71" s="2"/>
      <c r="Q71" s="2"/>
      <c r="R71" s="2"/>
      <c r="S71" s="2"/>
      <c r="T71" s="2"/>
      <c r="U71" s="2"/>
    </row>
    <row r="72" spans="2:21">
      <c r="C72" s="2"/>
      <c r="D72" s="2"/>
      <c r="E72" s="2"/>
      <c r="F72" s="30"/>
      <c r="G72" s="2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2:21">
      <c r="C73" s="2"/>
      <c r="D73" s="2"/>
      <c r="E73" s="2"/>
      <c r="F73" s="30"/>
      <c r="G73" s="2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</sheetData>
  <sortState ref="B9:N24">
    <sortCondition ref="B9:B24"/>
  </sortState>
  <mergeCells count="5">
    <mergeCell ref="B1:N1"/>
    <mergeCell ref="B2:N2"/>
    <mergeCell ref="B3:N3"/>
    <mergeCell ref="H5:I5"/>
    <mergeCell ref="J5:K5"/>
  </mergeCells>
  <printOptions horizontalCentered="1" verticalCentered="1" gridLinesSet="0"/>
  <pageMargins left="0.25" right="0.25" top="0.25" bottom="0" header="0.5" footer="0.5"/>
  <pageSetup paperSize="17" scale="14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showGridLines="0" zoomScale="168" zoomScaleNormal="168" workbookViewId="0">
      <selection activeCell="E9" sqref="E9"/>
    </sheetView>
  </sheetViews>
  <sheetFormatPr defaultRowHeight="10.5"/>
  <cols>
    <col min="1" max="1" width="2.83203125" customWidth="1"/>
    <col min="2" max="2" width="12.83203125" customWidth="1"/>
    <col min="3" max="3" width="14.1640625" customWidth="1"/>
    <col min="4" max="4" width="5.1640625" customWidth="1"/>
    <col min="5" max="5" width="38.83203125" customWidth="1"/>
    <col min="6" max="6" width="12.83203125" style="31" customWidth="1"/>
    <col min="7" max="7" width="10.83203125" style="25" customWidth="1"/>
    <col min="8" max="8" width="10.83203125" customWidth="1"/>
    <col min="9" max="9" width="10.1640625" customWidth="1"/>
    <col min="10" max="10" width="11.6640625" customWidth="1"/>
    <col min="11" max="11" width="9.5" customWidth="1"/>
    <col min="12" max="12" width="12.1640625" customWidth="1"/>
    <col min="13" max="13" width="11.83203125" customWidth="1"/>
    <col min="14" max="14" width="12.6640625" customWidth="1"/>
  </cols>
  <sheetData>
    <row r="1" spans="1:14" ht="18.75">
      <c r="A1" s="17"/>
      <c r="B1" s="162" t="s">
        <v>13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5"/>
    </row>
    <row r="2" spans="1:14" ht="18.75">
      <c r="A2" s="17"/>
      <c r="B2" s="166" t="s">
        <v>29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1:14" ht="18.75">
      <c r="A3" s="17"/>
      <c r="B3" s="169" t="s">
        <v>60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2"/>
    </row>
    <row r="4" spans="1:14">
      <c r="A4" s="17"/>
      <c r="B4" s="39" t="s">
        <v>21</v>
      </c>
      <c r="C4" s="40" t="s">
        <v>19</v>
      </c>
      <c r="D4" s="41"/>
      <c r="E4" s="41"/>
      <c r="F4" s="42"/>
      <c r="G4" s="43"/>
      <c r="H4" s="44"/>
      <c r="I4" s="45"/>
      <c r="J4" s="44"/>
      <c r="K4" s="46"/>
      <c r="L4" s="39" t="s">
        <v>23</v>
      </c>
      <c r="M4" s="47"/>
      <c r="N4" s="47"/>
    </row>
    <row r="5" spans="1:14" ht="11.25">
      <c r="A5" s="17"/>
      <c r="B5" s="39" t="s">
        <v>22</v>
      </c>
      <c r="C5" s="39" t="s">
        <v>20</v>
      </c>
      <c r="D5" s="124"/>
      <c r="E5" s="124" t="s">
        <v>2</v>
      </c>
      <c r="F5" s="49" t="s">
        <v>15</v>
      </c>
      <c r="G5" s="50"/>
      <c r="H5" s="173" t="s">
        <v>18</v>
      </c>
      <c r="I5" s="175"/>
      <c r="J5" s="173" t="s">
        <v>17</v>
      </c>
      <c r="K5" s="174"/>
      <c r="L5" s="39" t="s">
        <v>22</v>
      </c>
      <c r="M5" s="39" t="s">
        <v>16</v>
      </c>
      <c r="N5" s="39" t="s">
        <v>3</v>
      </c>
    </row>
    <row r="6" spans="1:14">
      <c r="A6" s="17"/>
      <c r="B6" s="51" t="s">
        <v>14</v>
      </c>
      <c r="C6" s="51" t="s">
        <v>25</v>
      </c>
      <c r="D6" s="52" t="s">
        <v>30</v>
      </c>
      <c r="E6" s="52" t="s">
        <v>4</v>
      </c>
      <c r="F6" s="53" t="s">
        <v>5</v>
      </c>
      <c r="G6" s="54" t="s">
        <v>6</v>
      </c>
      <c r="H6" s="52" t="s">
        <v>5</v>
      </c>
      <c r="I6" s="55" t="s">
        <v>6</v>
      </c>
      <c r="J6" s="52" t="s">
        <v>5</v>
      </c>
      <c r="K6" s="56" t="s">
        <v>6</v>
      </c>
      <c r="L6" s="51" t="s">
        <v>7</v>
      </c>
      <c r="M6" s="51" t="s">
        <v>24</v>
      </c>
      <c r="N6" s="51" t="s">
        <v>7</v>
      </c>
    </row>
    <row r="7" spans="1:14">
      <c r="A7" s="17"/>
      <c r="B7" s="57"/>
      <c r="C7" s="57"/>
      <c r="D7" s="57"/>
      <c r="E7" s="57"/>
      <c r="F7" s="58"/>
      <c r="G7" s="58"/>
      <c r="H7" s="59"/>
      <c r="I7" s="59"/>
      <c r="J7" s="59"/>
      <c r="K7" s="59"/>
      <c r="L7" s="59"/>
      <c r="M7" s="59"/>
      <c r="N7" s="59"/>
    </row>
    <row r="8" spans="1:14">
      <c r="A8" s="17"/>
      <c r="B8" s="60" t="s">
        <v>28</v>
      </c>
      <c r="C8" s="57"/>
      <c r="D8" s="57"/>
      <c r="E8" s="57"/>
      <c r="F8" s="58"/>
      <c r="G8" s="58"/>
      <c r="H8" s="59"/>
      <c r="I8" s="59"/>
      <c r="J8" s="59"/>
      <c r="K8" s="59"/>
      <c r="L8" s="59"/>
      <c r="M8" s="59"/>
      <c r="N8" s="59"/>
    </row>
    <row r="9" spans="1:14">
      <c r="A9" s="17"/>
      <c r="B9" s="61">
        <v>2017253</v>
      </c>
      <c r="C9" s="67" t="s">
        <v>42</v>
      </c>
      <c r="D9" s="61">
        <v>1</v>
      </c>
      <c r="E9" s="66" t="s">
        <v>81</v>
      </c>
      <c r="F9" s="63"/>
      <c r="G9" s="63">
        <v>43120</v>
      </c>
      <c r="H9" s="64"/>
      <c r="I9" s="64"/>
      <c r="J9" s="63"/>
      <c r="K9" s="63">
        <f t="shared" ref="K9:K16" si="0">+G9*0.25</f>
        <v>10780</v>
      </c>
      <c r="L9" s="59"/>
      <c r="M9" s="65"/>
      <c r="N9" s="59">
        <f t="shared" ref="N9:N16" si="1">SUM(F9:M9)</f>
        <v>53900</v>
      </c>
    </row>
    <row r="10" spans="1:14">
      <c r="A10" s="17"/>
      <c r="B10" s="61">
        <v>2017270</v>
      </c>
      <c r="C10" s="67" t="s">
        <v>52</v>
      </c>
      <c r="D10" s="61">
        <v>1</v>
      </c>
      <c r="E10" s="66" t="s">
        <v>74</v>
      </c>
      <c r="F10" s="63"/>
      <c r="G10" s="63">
        <v>28800</v>
      </c>
      <c r="H10" s="64"/>
      <c r="I10" s="64"/>
      <c r="J10" s="63" t="s">
        <v>32</v>
      </c>
      <c r="K10" s="63">
        <f t="shared" si="0"/>
        <v>7200</v>
      </c>
      <c r="L10" s="59"/>
      <c r="M10" s="65"/>
      <c r="N10" s="59">
        <f t="shared" si="1"/>
        <v>36000</v>
      </c>
    </row>
    <row r="11" spans="1:14">
      <c r="A11" s="17"/>
      <c r="B11" s="61">
        <v>2017248</v>
      </c>
      <c r="C11" s="68" t="s">
        <v>56</v>
      </c>
      <c r="D11" s="79">
        <v>2</v>
      </c>
      <c r="E11" s="66" t="s">
        <v>80</v>
      </c>
      <c r="F11" s="63"/>
      <c r="G11" s="63">
        <v>57600</v>
      </c>
      <c r="H11" s="64"/>
      <c r="I11" s="64"/>
      <c r="J11" s="63"/>
      <c r="K11" s="63">
        <f t="shared" si="0"/>
        <v>14400</v>
      </c>
      <c r="L11" s="59"/>
      <c r="M11" s="65"/>
      <c r="N11" s="59">
        <f t="shared" si="1"/>
        <v>72000</v>
      </c>
    </row>
    <row r="12" spans="1:14">
      <c r="A12" s="17"/>
      <c r="B12" s="61">
        <v>2017248</v>
      </c>
      <c r="C12" s="68" t="s">
        <v>56</v>
      </c>
      <c r="D12" s="79">
        <v>1</v>
      </c>
      <c r="E12" s="66" t="s">
        <v>75</v>
      </c>
      <c r="F12" s="63"/>
      <c r="G12" s="63">
        <v>43120</v>
      </c>
      <c r="H12" s="64"/>
      <c r="I12" s="64"/>
      <c r="J12" s="63"/>
      <c r="K12" s="63">
        <f t="shared" si="0"/>
        <v>10780</v>
      </c>
      <c r="L12" s="59"/>
      <c r="M12" s="65"/>
      <c r="N12" s="59">
        <f t="shared" si="1"/>
        <v>53900</v>
      </c>
    </row>
    <row r="13" spans="1:14">
      <c r="A13" s="17"/>
      <c r="B13" s="61">
        <v>2017236</v>
      </c>
      <c r="C13" s="66" t="s">
        <v>55</v>
      </c>
      <c r="D13" s="79">
        <v>2</v>
      </c>
      <c r="E13" s="66" t="s">
        <v>80</v>
      </c>
      <c r="F13" s="63"/>
      <c r="G13" s="63">
        <v>57600</v>
      </c>
      <c r="H13" s="64"/>
      <c r="I13" s="64"/>
      <c r="J13" s="63"/>
      <c r="K13" s="63">
        <f t="shared" si="0"/>
        <v>14400</v>
      </c>
      <c r="L13" s="59"/>
      <c r="M13" s="65"/>
      <c r="N13" s="59">
        <f t="shared" si="1"/>
        <v>72000</v>
      </c>
    </row>
    <row r="14" spans="1:14">
      <c r="A14" s="17"/>
      <c r="B14" s="61">
        <v>2017229</v>
      </c>
      <c r="C14" s="66" t="s">
        <v>70</v>
      </c>
      <c r="D14" s="79">
        <v>2</v>
      </c>
      <c r="E14" s="66" t="s">
        <v>74</v>
      </c>
      <c r="F14" s="63"/>
      <c r="G14" s="63">
        <v>57600</v>
      </c>
      <c r="H14" s="64"/>
      <c r="I14" s="64"/>
      <c r="J14" s="63"/>
      <c r="K14" s="63">
        <f t="shared" si="0"/>
        <v>14400</v>
      </c>
      <c r="L14" s="59"/>
      <c r="M14" s="65"/>
      <c r="N14" s="59">
        <f t="shared" si="1"/>
        <v>72000</v>
      </c>
    </row>
    <row r="15" spans="1:14">
      <c r="A15" s="17"/>
      <c r="B15" s="61">
        <v>2017228</v>
      </c>
      <c r="C15" s="66" t="s">
        <v>72</v>
      </c>
      <c r="D15" s="79">
        <v>1</v>
      </c>
      <c r="E15" s="66" t="s">
        <v>75</v>
      </c>
      <c r="F15" s="63"/>
      <c r="G15" s="63">
        <v>43120</v>
      </c>
      <c r="H15" s="64"/>
      <c r="I15" s="64"/>
      <c r="J15" s="63"/>
      <c r="K15" s="63">
        <f t="shared" si="0"/>
        <v>10780</v>
      </c>
      <c r="L15" s="59"/>
      <c r="M15" s="65"/>
      <c r="N15" s="59">
        <f t="shared" si="1"/>
        <v>53900</v>
      </c>
    </row>
    <row r="16" spans="1:14">
      <c r="A16" s="17"/>
      <c r="B16" s="61">
        <v>2017262</v>
      </c>
      <c r="C16" s="62" t="s">
        <v>54</v>
      </c>
      <c r="D16" s="79">
        <v>1</v>
      </c>
      <c r="E16" s="66" t="s">
        <v>81</v>
      </c>
      <c r="F16" s="63"/>
      <c r="G16" s="63">
        <v>43120</v>
      </c>
      <c r="H16" s="64"/>
      <c r="I16" s="64" t="s">
        <v>32</v>
      </c>
      <c r="J16" s="63"/>
      <c r="K16" s="63">
        <f t="shared" si="0"/>
        <v>10780</v>
      </c>
      <c r="L16" s="59"/>
      <c r="M16" s="65"/>
      <c r="N16" s="59">
        <f t="shared" si="1"/>
        <v>53900</v>
      </c>
    </row>
    <row r="17" spans="1:32" s="12" customFormat="1">
      <c r="A17" s="17"/>
      <c r="B17" s="61"/>
      <c r="C17" s="62"/>
      <c r="D17" s="79"/>
      <c r="E17" s="66"/>
      <c r="F17" s="63"/>
      <c r="G17" s="63"/>
      <c r="H17" s="64"/>
      <c r="I17" s="64"/>
      <c r="J17" s="63"/>
      <c r="K17" s="63"/>
      <c r="L17" s="59"/>
      <c r="M17" s="65"/>
      <c r="N17" s="59"/>
      <c r="O17" s="15"/>
    </row>
    <row r="18" spans="1:32">
      <c r="A18" s="17"/>
      <c r="B18" s="69"/>
      <c r="C18" s="70" t="s">
        <v>27</v>
      </c>
      <c r="D18" s="80">
        <f>SUM(D9:D17)</f>
        <v>11</v>
      </c>
      <c r="E18" s="71"/>
      <c r="F18" s="72">
        <f>SUM(F13:F17)</f>
        <v>0</v>
      </c>
      <c r="G18" s="73">
        <f>SUM(G9:G17)</f>
        <v>374080</v>
      </c>
      <c r="H18" s="74">
        <f t="shared" ref="H18:M18" si="2">SUM(H13:H17)</f>
        <v>0</v>
      </c>
      <c r="I18" s="74">
        <f t="shared" si="2"/>
        <v>0</v>
      </c>
      <c r="J18" s="74">
        <f t="shared" si="2"/>
        <v>0</v>
      </c>
      <c r="K18" s="74">
        <f>SUM(K9:K16)</f>
        <v>93520</v>
      </c>
      <c r="L18" s="74">
        <f t="shared" si="2"/>
        <v>0</v>
      </c>
      <c r="M18" s="74">
        <f t="shared" si="2"/>
        <v>0</v>
      </c>
      <c r="N18" s="75">
        <f>SUM(N9:N17)</f>
        <v>467600</v>
      </c>
    </row>
    <row r="19" spans="1:32">
      <c r="A19" s="17"/>
      <c r="B19" s="69"/>
      <c r="C19" s="117"/>
      <c r="D19" s="118"/>
      <c r="E19" s="119"/>
      <c r="F19" s="120"/>
      <c r="G19" s="121"/>
      <c r="H19" s="122"/>
      <c r="I19" s="122"/>
      <c r="J19" s="123"/>
      <c r="K19" s="123"/>
      <c r="L19" s="123"/>
      <c r="M19" s="123"/>
      <c r="N19" s="123"/>
    </row>
    <row r="20" spans="1:32">
      <c r="A20" s="17"/>
      <c r="B20" s="69"/>
      <c r="C20" s="117"/>
      <c r="D20" s="118"/>
      <c r="E20" s="119"/>
      <c r="F20" s="120"/>
      <c r="G20" s="121"/>
      <c r="H20" s="122"/>
      <c r="I20" s="122"/>
      <c r="J20" s="123"/>
      <c r="K20" s="123"/>
      <c r="L20" s="123"/>
      <c r="M20" s="123"/>
      <c r="N20" s="123"/>
    </row>
    <row r="21" spans="1:32">
      <c r="B21" s="5"/>
      <c r="C21" s="5"/>
      <c r="D21" s="5"/>
      <c r="E21" s="5"/>
      <c r="F21" s="27"/>
      <c r="G21" s="9"/>
      <c r="H21" s="82" t="s">
        <v>31</v>
      </c>
      <c r="I21" s="83"/>
      <c r="J21" s="5"/>
      <c r="K21" s="5"/>
      <c r="L21" s="5"/>
      <c r="M21" s="5"/>
      <c r="N21" s="5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2.75">
      <c r="B22" s="5"/>
      <c r="C22" s="10"/>
      <c r="D22" s="10"/>
      <c r="E22" s="1" t="s">
        <v>8</v>
      </c>
      <c r="F22" s="27"/>
      <c r="G22" s="9"/>
      <c r="H22" s="84"/>
      <c r="I22" s="85"/>
      <c r="J22" s="5"/>
      <c r="K22" s="5"/>
      <c r="L22" s="5"/>
      <c r="M22" s="5"/>
      <c r="N22" s="5"/>
      <c r="O22" s="2"/>
      <c r="P22" s="2"/>
      <c r="Q22" s="2"/>
      <c r="R22" s="2"/>
      <c r="S22" s="2"/>
      <c r="T22" s="2"/>
      <c r="U22" s="2"/>
    </row>
    <row r="23" spans="1:32">
      <c r="A23" s="21"/>
      <c r="B23" s="22"/>
      <c r="C23" s="5"/>
      <c r="D23" s="5"/>
      <c r="E23" s="4"/>
      <c r="F23" s="28"/>
      <c r="G23" s="9"/>
      <c r="H23" s="5"/>
      <c r="I23" s="5"/>
      <c r="J23" s="5"/>
      <c r="K23" s="5"/>
      <c r="L23" s="5"/>
      <c r="M23" s="5"/>
      <c r="N23" s="5"/>
      <c r="O23" s="2"/>
      <c r="P23" s="2"/>
      <c r="Q23" s="2"/>
      <c r="R23" s="2"/>
      <c r="S23" s="2"/>
      <c r="T23" s="2"/>
      <c r="U23" s="2"/>
    </row>
    <row r="24" spans="1:32" ht="12.75">
      <c r="B24" s="5"/>
      <c r="C24" s="5"/>
      <c r="D24" s="5"/>
      <c r="E24" s="34" t="s">
        <v>1</v>
      </c>
      <c r="F24" s="36">
        <f>SUM(G18)</f>
        <v>374080</v>
      </c>
      <c r="G24" s="9"/>
      <c r="H24" s="5"/>
      <c r="I24" s="5"/>
      <c r="J24" s="5"/>
      <c r="K24" s="5"/>
      <c r="L24" s="5"/>
      <c r="M24" s="5"/>
      <c r="N24" s="5"/>
      <c r="O24" s="2"/>
      <c r="P24" s="2"/>
      <c r="Q24" s="2"/>
      <c r="R24" s="2"/>
      <c r="S24" s="2"/>
      <c r="T24" s="2"/>
      <c r="U24" s="2"/>
    </row>
    <row r="25" spans="1:32" ht="12.75">
      <c r="B25" s="5"/>
      <c r="C25" s="5"/>
      <c r="D25" s="5"/>
      <c r="E25" s="34" t="s">
        <v>26</v>
      </c>
      <c r="F25" s="36">
        <v>0</v>
      </c>
      <c r="G25" s="9"/>
      <c r="H25" s="5"/>
      <c r="I25" s="5"/>
      <c r="J25" s="5"/>
      <c r="K25" s="5"/>
      <c r="L25" s="5"/>
      <c r="M25" s="5"/>
      <c r="N25" s="5"/>
      <c r="O25" s="2"/>
      <c r="P25" s="2"/>
      <c r="Q25" s="2"/>
      <c r="R25" s="2"/>
      <c r="S25" s="2"/>
      <c r="T25" s="2"/>
      <c r="U25" s="2"/>
    </row>
    <row r="26" spans="1:32" ht="12.75">
      <c r="B26" s="5"/>
      <c r="C26" s="5"/>
      <c r="D26" s="5"/>
      <c r="E26" s="34" t="s">
        <v>0</v>
      </c>
      <c r="F26" s="81">
        <f>F32-SUM(F24:F25)</f>
        <v>3173516</v>
      </c>
      <c r="G26" s="9"/>
      <c r="H26" s="5"/>
      <c r="I26" s="33"/>
      <c r="J26" s="5"/>
      <c r="K26" s="5"/>
      <c r="L26" s="5"/>
      <c r="M26" s="5"/>
      <c r="N26" s="5"/>
      <c r="O26" s="2"/>
      <c r="P26" s="2"/>
      <c r="Q26" s="2"/>
      <c r="R26" s="2"/>
      <c r="S26" s="2"/>
      <c r="T26" s="2"/>
      <c r="U26" s="2"/>
    </row>
    <row r="27" spans="1:32" ht="14.25">
      <c r="B27" s="5"/>
      <c r="C27" s="5"/>
      <c r="D27" s="5"/>
      <c r="E27" s="34" t="s">
        <v>9</v>
      </c>
      <c r="F27" s="37">
        <f>SUM(F24:F26)</f>
        <v>3547596</v>
      </c>
      <c r="G27" s="9"/>
      <c r="H27" s="5"/>
      <c r="I27" s="33"/>
      <c r="J27" s="5"/>
      <c r="K27" s="5"/>
      <c r="L27" s="5"/>
      <c r="M27" s="5"/>
      <c r="N27" s="5"/>
      <c r="O27" s="3"/>
      <c r="P27" s="3"/>
      <c r="Q27" s="3"/>
      <c r="R27" s="3"/>
      <c r="S27" s="3"/>
      <c r="T27" s="3"/>
      <c r="U27" s="3"/>
    </row>
    <row r="28" spans="1:32" ht="7.5" customHeight="1">
      <c r="B28" s="5"/>
      <c r="C28" s="5"/>
      <c r="D28" s="5"/>
      <c r="E28" s="34"/>
      <c r="F28" s="37"/>
      <c r="G28" s="9"/>
      <c r="H28" s="5"/>
      <c r="I28" s="33"/>
      <c r="J28" s="5"/>
      <c r="K28" s="5"/>
      <c r="L28" s="5"/>
      <c r="M28" s="5"/>
      <c r="N28" s="5"/>
      <c r="O28" s="3"/>
      <c r="P28" s="3"/>
      <c r="Q28" s="3"/>
      <c r="R28" s="3"/>
      <c r="S28" s="3"/>
      <c r="T28" s="3"/>
      <c r="U28" s="3"/>
    </row>
    <row r="29" spans="1:32" ht="12.75">
      <c r="B29" s="5"/>
      <c r="C29" s="5"/>
      <c r="D29" s="5"/>
      <c r="E29" s="34" t="s">
        <v>82</v>
      </c>
      <c r="F29" s="36">
        <v>3500000</v>
      </c>
      <c r="G29" s="9"/>
      <c r="H29" s="5"/>
      <c r="I29" s="5"/>
      <c r="J29" s="5"/>
      <c r="K29" s="5"/>
      <c r="L29" s="5"/>
      <c r="M29" s="5"/>
      <c r="N29" s="5"/>
      <c r="O29" s="3"/>
      <c r="P29" s="3"/>
      <c r="Q29" s="3"/>
      <c r="R29" s="3"/>
      <c r="S29" s="3"/>
      <c r="T29" s="3"/>
      <c r="U29" s="3"/>
    </row>
    <row r="30" spans="1:32" ht="11.25">
      <c r="B30" s="5"/>
      <c r="C30" s="5"/>
      <c r="D30" s="5"/>
      <c r="E30" s="86" t="s">
        <v>40</v>
      </c>
      <c r="F30" s="36">
        <v>47596</v>
      </c>
      <c r="G30" s="9"/>
      <c r="H30" s="5"/>
      <c r="I30" s="5"/>
      <c r="J30" s="5"/>
      <c r="K30" s="5"/>
      <c r="L30" s="5"/>
      <c r="M30" s="5"/>
      <c r="N30" s="5"/>
      <c r="O30" s="3"/>
      <c r="P30" s="3"/>
      <c r="Q30" s="3"/>
      <c r="R30" s="3"/>
      <c r="S30" s="3"/>
      <c r="T30" s="3"/>
      <c r="U30" s="3"/>
    </row>
    <row r="31" spans="1:32" ht="8.25" customHeight="1">
      <c r="B31" s="5"/>
      <c r="C31" s="5"/>
      <c r="D31" s="5"/>
      <c r="E31" s="34"/>
      <c r="F31" s="38"/>
      <c r="G31" s="9"/>
      <c r="H31" s="5"/>
      <c r="I31" s="5"/>
      <c r="J31" s="5"/>
      <c r="K31" s="5"/>
      <c r="L31" s="5"/>
      <c r="M31" s="5"/>
      <c r="N31" s="5"/>
      <c r="O31" s="3"/>
      <c r="P31" s="3"/>
      <c r="Q31" s="3"/>
      <c r="R31" s="3"/>
      <c r="S31" s="3"/>
      <c r="T31" s="3"/>
      <c r="U31" s="3"/>
    </row>
    <row r="32" spans="1:32" ht="12.75">
      <c r="B32" s="5"/>
      <c r="C32" s="5"/>
      <c r="D32" s="5"/>
      <c r="E32" s="34" t="s">
        <v>10</v>
      </c>
      <c r="F32" s="36">
        <f>SUM(F29:F31)</f>
        <v>3547596</v>
      </c>
      <c r="G32" s="9"/>
      <c r="H32" s="5"/>
      <c r="I32" s="33"/>
      <c r="J32" s="5"/>
      <c r="K32" s="5"/>
      <c r="L32" s="5"/>
      <c r="M32" s="5"/>
      <c r="N32" s="5"/>
      <c r="O32" s="3"/>
      <c r="P32" s="3"/>
      <c r="Q32" s="3"/>
      <c r="R32" s="3"/>
      <c r="S32" s="3"/>
      <c r="T32" s="3"/>
      <c r="U32" s="3"/>
    </row>
    <row r="33" spans="2:21" ht="12.75">
      <c r="B33" s="5"/>
      <c r="C33" s="5"/>
      <c r="D33" s="5"/>
      <c r="E33" s="34" t="s">
        <v>11</v>
      </c>
      <c r="F33" s="38">
        <f>+F27</f>
        <v>3547596</v>
      </c>
      <c r="G33" s="9"/>
      <c r="H33" s="5"/>
      <c r="I33" s="5"/>
      <c r="J33" s="5"/>
      <c r="K33" s="5"/>
      <c r="L33" s="5"/>
      <c r="M33" s="5"/>
      <c r="N33" s="5"/>
      <c r="O33" s="3"/>
      <c r="P33" s="3"/>
      <c r="Q33" s="3"/>
      <c r="R33" s="3"/>
      <c r="S33" s="3"/>
      <c r="T33" s="3"/>
      <c r="U33" s="3"/>
    </row>
    <row r="34" spans="2:21">
      <c r="B34" s="5"/>
      <c r="C34" s="5"/>
      <c r="D34" s="5"/>
      <c r="E34" s="35" t="s">
        <v>12</v>
      </c>
      <c r="F34" s="29">
        <f>SUM(F32-F33)</f>
        <v>0</v>
      </c>
      <c r="G34" s="9"/>
      <c r="H34" s="5"/>
      <c r="I34" s="5"/>
      <c r="J34" s="5"/>
      <c r="K34" s="5"/>
      <c r="L34" s="5"/>
      <c r="M34" s="5"/>
      <c r="N34" s="5"/>
      <c r="O34" s="2"/>
      <c r="P34" s="2"/>
      <c r="Q34" s="2"/>
      <c r="R34" s="2"/>
      <c r="S34" s="2"/>
      <c r="T34" s="2"/>
      <c r="U34" s="2"/>
    </row>
    <row r="35" spans="2:21">
      <c r="B35" s="5"/>
      <c r="C35" s="5"/>
      <c r="D35" s="5"/>
      <c r="E35" s="5"/>
      <c r="F35" s="27"/>
      <c r="G35" s="9"/>
      <c r="H35" s="5"/>
      <c r="I35" s="5"/>
      <c r="J35" s="5"/>
      <c r="K35" s="5"/>
      <c r="L35" s="5"/>
      <c r="M35" s="5"/>
      <c r="N35" s="5"/>
      <c r="O35" s="2"/>
      <c r="P35" s="2"/>
      <c r="Q35" s="2"/>
      <c r="R35" s="2"/>
      <c r="S35" s="2"/>
      <c r="T35" s="2"/>
      <c r="U35" s="2"/>
    </row>
    <row r="36" spans="2:21">
      <c r="B36" s="5"/>
      <c r="C36" s="5"/>
      <c r="D36" s="5"/>
      <c r="E36" s="5"/>
      <c r="F36" s="27"/>
      <c r="G36" s="9"/>
      <c r="H36" s="5"/>
      <c r="I36" s="5"/>
      <c r="J36" s="5"/>
      <c r="K36" s="5"/>
      <c r="L36" s="5"/>
      <c r="M36" s="5"/>
      <c r="N36" s="5"/>
      <c r="O36" s="2"/>
      <c r="P36" s="2"/>
      <c r="Q36" s="2"/>
      <c r="R36" s="2"/>
      <c r="S36" s="2"/>
      <c r="T36" s="2"/>
      <c r="U36" s="2"/>
    </row>
    <row r="37" spans="2:21" ht="12.75">
      <c r="B37" s="13"/>
      <c r="C37" s="5"/>
      <c r="D37" s="5"/>
      <c r="E37" s="5"/>
      <c r="F37" s="27"/>
      <c r="G37" s="9"/>
      <c r="H37" s="5"/>
      <c r="I37" s="5"/>
      <c r="J37" s="5"/>
      <c r="K37" s="5"/>
      <c r="L37" s="5"/>
      <c r="M37" s="5"/>
      <c r="N37" s="5"/>
      <c r="O37" s="2"/>
      <c r="P37" s="2"/>
      <c r="Q37" s="2"/>
      <c r="R37" s="2"/>
      <c r="S37" s="2"/>
      <c r="T37" s="2"/>
      <c r="U37" s="2"/>
    </row>
    <row r="38" spans="2:21" ht="12.75">
      <c r="B38" s="14"/>
      <c r="C38" s="5"/>
      <c r="D38" s="5"/>
      <c r="E38" s="5"/>
      <c r="F38" s="27"/>
      <c r="G38" s="9"/>
      <c r="H38" s="5"/>
      <c r="I38" s="5"/>
      <c r="J38" s="5"/>
      <c r="K38" s="5"/>
      <c r="L38" s="5"/>
      <c r="M38" s="5"/>
      <c r="N38" s="5"/>
      <c r="O38" s="2"/>
      <c r="P38" s="2"/>
      <c r="Q38" s="2"/>
      <c r="R38" s="2"/>
      <c r="S38" s="2"/>
      <c r="T38" s="2"/>
      <c r="U38" s="2"/>
    </row>
    <row r="39" spans="2:21">
      <c r="B39" s="5"/>
      <c r="C39" s="5"/>
      <c r="D39" s="5"/>
      <c r="E39" s="5"/>
      <c r="F39" s="27"/>
      <c r="G39" s="9"/>
      <c r="H39" s="5"/>
      <c r="I39" s="5"/>
      <c r="J39" s="5"/>
      <c r="K39" s="5"/>
      <c r="L39" s="5"/>
      <c r="M39" s="5"/>
      <c r="N39" s="5"/>
      <c r="O39" s="2"/>
      <c r="P39" s="2"/>
      <c r="Q39" s="2"/>
      <c r="R39" s="2"/>
      <c r="S39" s="2"/>
      <c r="T39" s="2"/>
      <c r="U39" s="2"/>
    </row>
    <row r="40" spans="2:21">
      <c r="B40" s="5"/>
      <c r="C40" s="5"/>
      <c r="D40" s="5"/>
      <c r="E40" s="5"/>
      <c r="F40" s="27"/>
      <c r="G40" s="9"/>
      <c r="H40" s="5"/>
      <c r="I40" s="5"/>
      <c r="J40" s="5"/>
      <c r="K40" s="5"/>
      <c r="L40" s="5"/>
      <c r="M40" s="5"/>
      <c r="N40" s="5"/>
      <c r="O40" s="2"/>
      <c r="P40" s="2"/>
      <c r="Q40" s="2"/>
      <c r="R40" s="2"/>
      <c r="S40" s="2"/>
      <c r="T40" s="2"/>
      <c r="U40" s="2"/>
    </row>
    <row r="41" spans="2:21">
      <c r="B41" s="5"/>
      <c r="C41" s="5"/>
      <c r="D41" s="5"/>
      <c r="E41" s="5"/>
      <c r="F41" s="27"/>
      <c r="G41" s="9"/>
      <c r="H41" s="5"/>
      <c r="I41" s="5"/>
      <c r="J41" s="5"/>
      <c r="K41" s="5"/>
      <c r="L41" s="5"/>
      <c r="M41" s="5"/>
      <c r="N41" s="5"/>
      <c r="O41" s="2"/>
      <c r="P41" s="2"/>
      <c r="Q41" s="2"/>
      <c r="R41" s="2"/>
      <c r="S41" s="2"/>
      <c r="T41" s="2"/>
      <c r="U41" s="2"/>
    </row>
    <row r="42" spans="2:21">
      <c r="B42" s="5"/>
      <c r="C42" s="5"/>
      <c r="D42" s="5"/>
      <c r="E42" s="5"/>
      <c r="F42" s="27"/>
      <c r="G42" s="9"/>
      <c r="H42" s="5"/>
      <c r="I42" s="5"/>
      <c r="J42" s="5"/>
      <c r="K42" s="5"/>
      <c r="L42" s="5"/>
      <c r="M42" s="5"/>
      <c r="N42" s="5"/>
      <c r="O42" s="2"/>
      <c r="P42" s="2"/>
      <c r="Q42" s="2"/>
      <c r="R42" s="2"/>
      <c r="S42" s="2"/>
      <c r="T42" s="2"/>
      <c r="U42" s="2"/>
    </row>
    <row r="43" spans="2:21">
      <c r="B43" s="5"/>
      <c r="C43" s="5"/>
      <c r="D43" s="5"/>
      <c r="E43" s="5"/>
      <c r="F43" s="27"/>
      <c r="G43" s="9"/>
      <c r="H43" s="5"/>
      <c r="I43" s="5"/>
      <c r="J43" s="5"/>
      <c r="K43" s="5"/>
      <c r="L43" s="5"/>
      <c r="M43" s="5"/>
      <c r="N43" s="5"/>
      <c r="O43" s="2"/>
      <c r="P43" s="2"/>
      <c r="Q43" s="2"/>
      <c r="R43" s="2"/>
      <c r="S43" s="2"/>
      <c r="T43" s="2"/>
      <c r="U43" s="2"/>
    </row>
    <row r="44" spans="2:21">
      <c r="B44" s="5"/>
      <c r="C44" s="5"/>
      <c r="D44" s="5"/>
      <c r="E44" s="5"/>
      <c r="F44" s="27"/>
      <c r="G44" s="9"/>
      <c r="H44" s="5"/>
      <c r="I44" s="5"/>
      <c r="J44" s="5"/>
      <c r="K44" s="5"/>
      <c r="L44" s="5"/>
      <c r="M44" s="5"/>
      <c r="N44" s="5"/>
      <c r="O44" s="2"/>
      <c r="P44" s="2"/>
      <c r="Q44" s="2"/>
      <c r="R44" s="2"/>
      <c r="S44" s="2"/>
      <c r="T44" s="2"/>
      <c r="U44" s="2"/>
    </row>
    <row r="45" spans="2:21">
      <c r="B45" s="5"/>
      <c r="C45" s="5"/>
      <c r="D45" s="5"/>
      <c r="E45" s="5"/>
      <c r="F45" s="27"/>
      <c r="G45" s="9"/>
      <c r="H45" s="5"/>
      <c r="I45" s="5"/>
      <c r="J45" s="5"/>
      <c r="K45" s="5"/>
      <c r="L45" s="5"/>
      <c r="M45" s="5"/>
      <c r="N45" s="5"/>
      <c r="O45" s="2"/>
      <c r="P45" s="2"/>
      <c r="Q45" s="2"/>
      <c r="R45" s="2"/>
      <c r="S45" s="2"/>
      <c r="T45" s="2"/>
      <c r="U45" s="2"/>
    </row>
    <row r="46" spans="2:21">
      <c r="C46" s="2"/>
      <c r="D46" s="2"/>
      <c r="E46" s="2"/>
      <c r="F46" s="30"/>
      <c r="G46" s="2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2:21">
      <c r="C47" s="2"/>
      <c r="D47" s="2"/>
      <c r="E47" s="2"/>
      <c r="F47" s="30"/>
      <c r="G47" s="2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</sheetData>
  <mergeCells count="5">
    <mergeCell ref="B1:N1"/>
    <mergeCell ref="B2:N2"/>
    <mergeCell ref="B3:N3"/>
    <mergeCell ref="H5:I5"/>
    <mergeCell ref="J5:K5"/>
  </mergeCells>
  <printOptions horizontalCentered="1" verticalCentered="1" gridLinesSet="0"/>
  <pageMargins left="0.25" right="0.25" top="0.25" bottom="0" header="0.5" footer="0.5"/>
  <pageSetup paperSize="17" scale="140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selection activeCell="J8" sqref="J8"/>
    </sheetView>
  </sheetViews>
  <sheetFormatPr defaultRowHeight="10.5"/>
  <cols>
    <col min="1" max="1" width="6.6640625" customWidth="1"/>
    <col min="2" max="2" width="39.33203125" customWidth="1"/>
    <col min="3" max="3" width="30.5" customWidth="1"/>
    <col min="6" max="6" width="19.6640625" customWidth="1"/>
    <col min="7" max="7" width="13.33203125" customWidth="1"/>
    <col min="8" max="8" width="16" customWidth="1"/>
  </cols>
  <sheetData>
    <row r="1" spans="1:8" ht="12.75">
      <c r="A1" s="133"/>
      <c r="B1" s="133"/>
      <c r="C1" s="133"/>
      <c r="D1" s="133"/>
      <c r="E1" s="133"/>
      <c r="F1" s="133"/>
      <c r="G1" s="133"/>
      <c r="H1" s="133"/>
    </row>
    <row r="2" spans="1:8" ht="22.5" customHeight="1">
      <c r="A2" s="159"/>
      <c r="B2" s="179" t="s">
        <v>93</v>
      </c>
      <c r="C2" s="179"/>
      <c r="D2" s="179"/>
      <c r="E2" s="179"/>
      <c r="F2" s="179"/>
      <c r="G2" s="179"/>
      <c r="H2" s="180"/>
    </row>
    <row r="3" spans="1:8" ht="12.75">
      <c r="A3" s="134"/>
      <c r="B3" s="135" t="s">
        <v>94</v>
      </c>
      <c r="C3" s="135" t="s">
        <v>95</v>
      </c>
      <c r="D3" s="135" t="s">
        <v>96</v>
      </c>
      <c r="E3" s="135" t="s">
        <v>97</v>
      </c>
      <c r="F3" s="135" t="s">
        <v>98</v>
      </c>
      <c r="G3" s="136" t="s">
        <v>99</v>
      </c>
      <c r="H3" s="137" t="s">
        <v>100</v>
      </c>
    </row>
    <row r="4" spans="1:8" ht="20.25" customHeight="1">
      <c r="A4" s="138">
        <v>1</v>
      </c>
      <c r="B4" s="139" t="s">
        <v>101</v>
      </c>
      <c r="C4" s="144" t="s">
        <v>102</v>
      </c>
      <c r="D4" s="144">
        <v>2008</v>
      </c>
      <c r="E4" s="144" t="s">
        <v>103</v>
      </c>
      <c r="F4" s="144" t="s">
        <v>104</v>
      </c>
      <c r="G4" s="144">
        <v>7</v>
      </c>
      <c r="H4" s="145">
        <v>185273</v>
      </c>
    </row>
    <row r="5" spans="1:8" ht="21.75" customHeight="1">
      <c r="A5" s="138">
        <v>2</v>
      </c>
      <c r="B5" s="139" t="s">
        <v>101</v>
      </c>
      <c r="C5" s="146" t="s">
        <v>105</v>
      </c>
      <c r="D5" s="139">
        <v>2006</v>
      </c>
      <c r="E5" s="144" t="s">
        <v>103</v>
      </c>
      <c r="F5" s="139" t="s">
        <v>106</v>
      </c>
      <c r="G5" s="146">
        <v>6</v>
      </c>
      <c r="H5" s="145">
        <v>243249</v>
      </c>
    </row>
    <row r="6" spans="1:8" ht="21" customHeight="1">
      <c r="A6" s="138">
        <v>3</v>
      </c>
      <c r="B6" s="144" t="s">
        <v>101</v>
      </c>
      <c r="C6" s="144" t="s">
        <v>107</v>
      </c>
      <c r="D6" s="144">
        <v>2009</v>
      </c>
      <c r="E6" s="144" t="s">
        <v>108</v>
      </c>
      <c r="F6" s="144" t="s">
        <v>106</v>
      </c>
      <c r="G6" s="144">
        <v>8</v>
      </c>
      <c r="H6" s="145">
        <v>147468</v>
      </c>
    </row>
    <row r="7" spans="1:8" ht="25.5" customHeight="1">
      <c r="A7" s="138">
        <v>4</v>
      </c>
      <c r="B7" s="144" t="s">
        <v>101</v>
      </c>
      <c r="C7" s="144" t="s">
        <v>109</v>
      </c>
      <c r="D7" s="144">
        <v>2009</v>
      </c>
      <c r="E7" s="144" t="s">
        <v>103</v>
      </c>
      <c r="F7" s="144" t="s">
        <v>106</v>
      </c>
      <c r="G7" s="144">
        <v>6</v>
      </c>
      <c r="H7" s="145">
        <v>132581</v>
      </c>
    </row>
    <row r="8" spans="1:8" ht="18" customHeight="1">
      <c r="A8" s="138">
        <v>5</v>
      </c>
      <c r="B8" s="144" t="s">
        <v>101</v>
      </c>
      <c r="C8" s="144" t="s">
        <v>110</v>
      </c>
      <c r="D8" s="144">
        <v>2010</v>
      </c>
      <c r="E8" s="144" t="s">
        <v>103</v>
      </c>
      <c r="F8" s="144" t="s">
        <v>104</v>
      </c>
      <c r="G8" s="144">
        <v>6</v>
      </c>
      <c r="H8" s="145">
        <v>115525</v>
      </c>
    </row>
    <row r="9" spans="1:8" ht="22.5" customHeight="1">
      <c r="A9" s="138">
        <v>6</v>
      </c>
      <c r="B9" s="139" t="s">
        <v>101</v>
      </c>
      <c r="C9" s="146" t="s">
        <v>111</v>
      </c>
      <c r="D9" s="139">
        <v>2008</v>
      </c>
      <c r="E9" s="144" t="s">
        <v>103</v>
      </c>
      <c r="F9" s="139" t="s">
        <v>106</v>
      </c>
      <c r="G9" s="146">
        <v>6</v>
      </c>
      <c r="H9" s="145">
        <v>212900</v>
      </c>
    </row>
    <row r="10" spans="1:8" ht="20.25" customHeight="1">
      <c r="A10" s="134">
        <v>7</v>
      </c>
      <c r="B10" s="147" t="s">
        <v>112</v>
      </c>
      <c r="C10" s="147" t="s">
        <v>113</v>
      </c>
      <c r="D10" s="148">
        <v>2010</v>
      </c>
      <c r="E10" s="144" t="s">
        <v>108</v>
      </c>
      <c r="F10" s="147" t="s">
        <v>114</v>
      </c>
      <c r="G10" s="140">
        <v>14</v>
      </c>
      <c r="H10" s="144">
        <v>99470</v>
      </c>
    </row>
    <row r="11" spans="1:8" ht="21.75" customHeight="1">
      <c r="A11" s="134">
        <v>8</v>
      </c>
      <c r="B11" s="147" t="s">
        <v>112</v>
      </c>
      <c r="C11" s="147" t="s">
        <v>115</v>
      </c>
      <c r="D11" s="148">
        <v>2010</v>
      </c>
      <c r="E11" s="144" t="s">
        <v>108</v>
      </c>
      <c r="F11" s="147" t="s">
        <v>114</v>
      </c>
      <c r="G11" s="140">
        <v>14</v>
      </c>
      <c r="H11" s="144">
        <v>108957</v>
      </c>
    </row>
    <row r="12" spans="1:8" ht="21.75" customHeight="1">
      <c r="A12" s="134">
        <v>9</v>
      </c>
      <c r="B12" s="149" t="s">
        <v>116</v>
      </c>
      <c r="C12" s="149" t="s">
        <v>117</v>
      </c>
      <c r="D12" s="149">
        <v>2013</v>
      </c>
      <c r="E12" s="144" t="s">
        <v>103</v>
      </c>
      <c r="F12" s="149" t="s">
        <v>118</v>
      </c>
      <c r="G12" s="140">
        <v>10</v>
      </c>
      <c r="H12" s="144">
        <v>119123</v>
      </c>
    </row>
    <row r="13" spans="1:8" ht="21" customHeight="1">
      <c r="A13" s="134">
        <v>10</v>
      </c>
      <c r="B13" s="149" t="s">
        <v>119</v>
      </c>
      <c r="C13" s="149" t="s">
        <v>120</v>
      </c>
      <c r="D13" s="150">
        <v>2010</v>
      </c>
      <c r="E13" s="144" t="s">
        <v>103</v>
      </c>
      <c r="F13" s="149" t="s">
        <v>118</v>
      </c>
      <c r="G13" s="140">
        <v>6</v>
      </c>
      <c r="H13" s="145">
        <v>169423</v>
      </c>
    </row>
    <row r="14" spans="1:8" ht="21.75" customHeight="1">
      <c r="A14" s="134">
        <v>11</v>
      </c>
      <c r="B14" s="149" t="s">
        <v>119</v>
      </c>
      <c r="C14" s="149" t="s">
        <v>121</v>
      </c>
      <c r="D14" s="150">
        <v>2010</v>
      </c>
      <c r="E14" s="144" t="s">
        <v>103</v>
      </c>
      <c r="F14" s="149" t="s">
        <v>118</v>
      </c>
      <c r="G14" s="140">
        <v>6</v>
      </c>
      <c r="H14" s="145">
        <v>192570</v>
      </c>
    </row>
    <row r="15" spans="1:8" ht="18.75" customHeight="1">
      <c r="A15" s="134">
        <v>12</v>
      </c>
      <c r="B15" s="147" t="s">
        <v>122</v>
      </c>
      <c r="C15" s="147" t="s">
        <v>123</v>
      </c>
      <c r="D15" s="147">
        <v>2009</v>
      </c>
      <c r="E15" s="144" t="s">
        <v>108</v>
      </c>
      <c r="F15" s="147" t="s">
        <v>114</v>
      </c>
      <c r="G15" s="151">
        <v>12</v>
      </c>
      <c r="H15" s="145">
        <v>192818</v>
      </c>
    </row>
    <row r="16" spans="1:8" ht="21.75" customHeight="1">
      <c r="A16" s="134">
        <v>13</v>
      </c>
      <c r="B16" s="147" t="s">
        <v>122</v>
      </c>
      <c r="C16" s="147" t="s">
        <v>124</v>
      </c>
      <c r="D16" s="147">
        <v>2011</v>
      </c>
      <c r="E16" s="144" t="s">
        <v>103</v>
      </c>
      <c r="F16" s="147" t="s">
        <v>106</v>
      </c>
      <c r="G16" s="151">
        <v>5</v>
      </c>
      <c r="H16" s="145">
        <v>138366</v>
      </c>
    </row>
    <row r="17" spans="1:8" ht="23.25" customHeight="1">
      <c r="A17" s="134">
        <v>14</v>
      </c>
      <c r="B17" s="147" t="s">
        <v>125</v>
      </c>
      <c r="C17" s="147" t="s">
        <v>126</v>
      </c>
      <c r="D17" s="147">
        <v>2015</v>
      </c>
      <c r="E17" s="144" t="s">
        <v>108</v>
      </c>
      <c r="F17" s="147" t="s">
        <v>114</v>
      </c>
      <c r="G17" s="140">
        <v>15</v>
      </c>
      <c r="H17" s="144" t="s">
        <v>127</v>
      </c>
    </row>
    <row r="18" spans="1:8" ht="20.25" customHeight="1">
      <c r="A18" s="134">
        <v>15</v>
      </c>
      <c r="B18" s="147" t="s">
        <v>125</v>
      </c>
      <c r="C18" s="147" t="s">
        <v>128</v>
      </c>
      <c r="D18" s="147">
        <v>2015</v>
      </c>
      <c r="E18" s="144" t="s">
        <v>108</v>
      </c>
      <c r="F18" s="147" t="s">
        <v>114</v>
      </c>
      <c r="G18" s="140">
        <v>15</v>
      </c>
      <c r="H18" s="145">
        <v>104087</v>
      </c>
    </row>
    <row r="19" spans="1:8" ht="21" customHeight="1">
      <c r="A19" s="134">
        <v>16</v>
      </c>
      <c r="B19" s="147" t="s">
        <v>125</v>
      </c>
      <c r="C19" s="147" t="s">
        <v>129</v>
      </c>
      <c r="D19" s="147">
        <v>2015</v>
      </c>
      <c r="E19" s="144" t="s">
        <v>108</v>
      </c>
      <c r="F19" s="147" t="s">
        <v>114</v>
      </c>
      <c r="G19" s="140">
        <v>15</v>
      </c>
      <c r="H19" s="144" t="s">
        <v>130</v>
      </c>
    </row>
    <row r="20" spans="1:8" ht="23.25" customHeight="1">
      <c r="A20" s="134">
        <v>17</v>
      </c>
      <c r="B20" s="147" t="s">
        <v>125</v>
      </c>
      <c r="C20" s="147" t="s">
        <v>131</v>
      </c>
      <c r="D20" s="147">
        <v>2015</v>
      </c>
      <c r="E20" s="144" t="s">
        <v>108</v>
      </c>
      <c r="F20" s="147" t="s">
        <v>114</v>
      </c>
      <c r="G20" s="140">
        <v>15</v>
      </c>
      <c r="H20" s="145">
        <v>104464</v>
      </c>
    </row>
    <row r="21" spans="1:8" ht="20.25" customHeight="1">
      <c r="A21" s="134">
        <v>18</v>
      </c>
      <c r="B21" s="147" t="s">
        <v>132</v>
      </c>
      <c r="C21" s="147" t="s">
        <v>133</v>
      </c>
      <c r="D21" s="147">
        <v>2007</v>
      </c>
      <c r="E21" s="144" t="s">
        <v>134</v>
      </c>
      <c r="F21" s="147" t="s">
        <v>114</v>
      </c>
      <c r="G21" s="151">
        <v>4</v>
      </c>
      <c r="H21" s="144">
        <v>165427</v>
      </c>
    </row>
    <row r="22" spans="1:8" ht="21.75" customHeight="1">
      <c r="A22" s="134">
        <v>19</v>
      </c>
      <c r="B22" s="147" t="s">
        <v>132</v>
      </c>
      <c r="C22" s="147" t="s">
        <v>135</v>
      </c>
      <c r="D22" s="147">
        <v>2007</v>
      </c>
      <c r="E22" s="144" t="s">
        <v>103</v>
      </c>
      <c r="F22" s="147" t="s">
        <v>136</v>
      </c>
      <c r="G22" s="151">
        <v>5</v>
      </c>
      <c r="H22" s="144">
        <v>181445</v>
      </c>
    </row>
    <row r="23" spans="1:8" ht="23.25" customHeight="1">
      <c r="A23" s="134">
        <v>20</v>
      </c>
      <c r="B23" s="147" t="s">
        <v>132</v>
      </c>
      <c r="C23" s="147" t="s">
        <v>137</v>
      </c>
      <c r="D23" s="147">
        <v>2008</v>
      </c>
      <c r="E23" s="144" t="s">
        <v>103</v>
      </c>
      <c r="F23" s="147" t="s">
        <v>136</v>
      </c>
      <c r="G23" s="151">
        <v>5</v>
      </c>
      <c r="H23" s="144">
        <v>182188</v>
      </c>
    </row>
    <row r="24" spans="1:8" ht="21.75" customHeight="1">
      <c r="A24" s="139">
        <v>21</v>
      </c>
      <c r="B24" s="147" t="s">
        <v>132</v>
      </c>
      <c r="C24" s="147" t="s">
        <v>138</v>
      </c>
      <c r="D24" s="147">
        <v>2008</v>
      </c>
      <c r="E24" s="144" t="s">
        <v>103</v>
      </c>
      <c r="F24" s="147" t="s">
        <v>136</v>
      </c>
      <c r="G24" s="151">
        <v>5</v>
      </c>
      <c r="H24" s="144">
        <v>181502</v>
      </c>
    </row>
    <row r="25" spans="1:8" ht="21" customHeight="1">
      <c r="A25" s="139">
        <v>22</v>
      </c>
      <c r="B25" s="140" t="s">
        <v>139</v>
      </c>
      <c r="C25" s="147" t="s">
        <v>140</v>
      </c>
      <c r="D25" s="147">
        <v>2011</v>
      </c>
      <c r="E25" s="144" t="s">
        <v>103</v>
      </c>
      <c r="F25" s="147" t="s">
        <v>118</v>
      </c>
      <c r="G25" s="151">
        <v>6</v>
      </c>
      <c r="H25" s="152" t="s">
        <v>141</v>
      </c>
    </row>
    <row r="26" spans="1:8" ht="23.25" customHeight="1">
      <c r="A26" s="139">
        <v>23</v>
      </c>
      <c r="B26" s="147" t="s">
        <v>142</v>
      </c>
      <c r="C26" s="147" t="s">
        <v>143</v>
      </c>
      <c r="D26" s="147">
        <v>2014</v>
      </c>
      <c r="E26" s="144" t="s">
        <v>108</v>
      </c>
      <c r="F26" s="147" t="s">
        <v>144</v>
      </c>
      <c r="G26" s="151">
        <v>9</v>
      </c>
      <c r="H26" s="153">
        <v>85170</v>
      </c>
    </row>
    <row r="27" spans="1:8" ht="20.25" customHeight="1">
      <c r="A27" s="139">
        <v>24</v>
      </c>
      <c r="B27" s="149" t="s">
        <v>145</v>
      </c>
      <c r="C27" s="147" t="s">
        <v>146</v>
      </c>
      <c r="D27" s="154">
        <v>2013</v>
      </c>
      <c r="E27" s="144" t="s">
        <v>108</v>
      </c>
      <c r="F27" s="154" t="s">
        <v>144</v>
      </c>
      <c r="G27" s="151">
        <v>9</v>
      </c>
      <c r="H27" s="153">
        <v>80549</v>
      </c>
    </row>
    <row r="28" spans="1:8" ht="23.25" customHeight="1">
      <c r="A28" s="134">
        <v>25</v>
      </c>
      <c r="B28" s="147" t="s">
        <v>147</v>
      </c>
      <c r="C28" s="147" t="s">
        <v>148</v>
      </c>
      <c r="D28" s="147">
        <v>2010</v>
      </c>
      <c r="E28" s="144" t="s">
        <v>108</v>
      </c>
      <c r="F28" s="147" t="s">
        <v>144</v>
      </c>
      <c r="G28" s="140">
        <v>12</v>
      </c>
      <c r="H28" s="144">
        <v>175248</v>
      </c>
    </row>
    <row r="29" spans="1:8" ht="21.75" customHeight="1">
      <c r="A29" s="134">
        <v>26</v>
      </c>
      <c r="B29" s="147" t="s">
        <v>147</v>
      </c>
      <c r="C29" s="147" t="s">
        <v>149</v>
      </c>
      <c r="D29" s="147">
        <v>2009</v>
      </c>
      <c r="E29" s="144" t="s">
        <v>108</v>
      </c>
      <c r="F29" s="147" t="s">
        <v>144</v>
      </c>
      <c r="G29" s="140">
        <v>10</v>
      </c>
      <c r="H29" s="144">
        <v>142401</v>
      </c>
    </row>
    <row r="30" spans="1:8" ht="25.5">
      <c r="A30" s="134">
        <v>27</v>
      </c>
      <c r="B30" s="154" t="s">
        <v>150</v>
      </c>
      <c r="C30" s="147" t="s">
        <v>151</v>
      </c>
      <c r="D30" s="147">
        <v>2011</v>
      </c>
      <c r="E30" s="144" t="s">
        <v>108</v>
      </c>
      <c r="F30" s="147" t="s">
        <v>152</v>
      </c>
      <c r="G30" s="140">
        <v>14</v>
      </c>
      <c r="H30" s="144">
        <v>203217</v>
      </c>
    </row>
    <row r="31" spans="1:8" ht="25.5">
      <c r="A31" s="134">
        <v>28</v>
      </c>
      <c r="B31" s="154" t="s">
        <v>150</v>
      </c>
      <c r="C31" s="147" t="s">
        <v>153</v>
      </c>
      <c r="D31" s="147">
        <v>2011</v>
      </c>
      <c r="E31" s="144" t="s">
        <v>108</v>
      </c>
      <c r="F31" s="147" t="s">
        <v>152</v>
      </c>
      <c r="G31" s="140">
        <v>14</v>
      </c>
      <c r="H31" s="144">
        <v>177464</v>
      </c>
    </row>
    <row r="32" spans="1:8" ht="25.5">
      <c r="A32" s="134">
        <v>29</v>
      </c>
      <c r="B32" s="154" t="s">
        <v>150</v>
      </c>
      <c r="C32" s="147" t="s">
        <v>154</v>
      </c>
      <c r="D32" s="147">
        <v>2007</v>
      </c>
      <c r="E32" s="144" t="s">
        <v>108</v>
      </c>
      <c r="F32" s="147" t="s">
        <v>155</v>
      </c>
      <c r="G32" s="140">
        <v>14</v>
      </c>
      <c r="H32" s="144">
        <v>178321</v>
      </c>
    </row>
    <row r="33" spans="1:8" ht="25.5">
      <c r="A33" s="134">
        <v>30</v>
      </c>
      <c r="B33" s="154" t="s">
        <v>150</v>
      </c>
      <c r="C33" s="147" t="s">
        <v>156</v>
      </c>
      <c r="D33" s="149">
        <v>2015</v>
      </c>
      <c r="E33" s="144" t="s">
        <v>103</v>
      </c>
      <c r="F33" s="149" t="s">
        <v>118</v>
      </c>
      <c r="G33" s="140">
        <v>7</v>
      </c>
      <c r="H33" s="144">
        <v>85948</v>
      </c>
    </row>
    <row r="34" spans="1:8" ht="18.75" customHeight="1">
      <c r="A34" s="134">
        <v>31</v>
      </c>
      <c r="B34" s="149" t="s">
        <v>65</v>
      </c>
      <c r="C34" s="149" t="s">
        <v>157</v>
      </c>
      <c r="D34" s="149">
        <v>2010</v>
      </c>
      <c r="E34" s="144" t="s">
        <v>103</v>
      </c>
      <c r="F34" s="149" t="s">
        <v>106</v>
      </c>
      <c r="G34" s="140">
        <v>6</v>
      </c>
      <c r="H34" s="145">
        <v>171124</v>
      </c>
    </row>
    <row r="35" spans="1:8" ht="22.5" customHeight="1">
      <c r="A35" s="134">
        <v>32</v>
      </c>
      <c r="B35" s="149" t="s">
        <v>65</v>
      </c>
      <c r="C35" s="149" t="s">
        <v>158</v>
      </c>
      <c r="D35" s="149">
        <v>2010</v>
      </c>
      <c r="E35" s="144" t="s">
        <v>108</v>
      </c>
      <c r="F35" s="149" t="s">
        <v>114</v>
      </c>
      <c r="G35" s="140">
        <v>10</v>
      </c>
      <c r="H35" s="145">
        <v>141755</v>
      </c>
    </row>
    <row r="36" spans="1:8" ht="23.25" customHeight="1">
      <c r="A36" s="134">
        <v>33</v>
      </c>
      <c r="B36" s="147" t="s">
        <v>78</v>
      </c>
      <c r="C36" s="147" t="s">
        <v>159</v>
      </c>
      <c r="D36" s="147">
        <v>2010</v>
      </c>
      <c r="E36" s="144" t="s">
        <v>108</v>
      </c>
      <c r="F36" s="147" t="s">
        <v>144</v>
      </c>
      <c r="G36" s="140">
        <v>14</v>
      </c>
      <c r="H36" s="144">
        <v>193204</v>
      </c>
    </row>
    <row r="37" spans="1:8" ht="18.75" customHeight="1">
      <c r="A37" s="134">
        <v>34</v>
      </c>
      <c r="B37" s="147" t="s">
        <v>78</v>
      </c>
      <c r="C37" s="147" t="s">
        <v>160</v>
      </c>
      <c r="D37" s="154">
        <v>2010</v>
      </c>
      <c r="E37" s="144" t="s">
        <v>108</v>
      </c>
      <c r="F37" s="154" t="s">
        <v>144</v>
      </c>
      <c r="G37" s="140">
        <v>18</v>
      </c>
      <c r="H37" s="144">
        <v>145112</v>
      </c>
    </row>
    <row r="38" spans="1:8" ht="21.75" customHeight="1">
      <c r="A38" s="134">
        <v>35</v>
      </c>
      <c r="B38" s="147" t="s">
        <v>161</v>
      </c>
      <c r="C38" s="147" t="s">
        <v>162</v>
      </c>
      <c r="D38" s="147">
        <v>2008</v>
      </c>
      <c r="E38" s="144" t="s">
        <v>103</v>
      </c>
      <c r="F38" s="147" t="s">
        <v>163</v>
      </c>
      <c r="G38" s="140">
        <v>7</v>
      </c>
      <c r="H38" s="144">
        <v>140710</v>
      </c>
    </row>
    <row r="39" spans="1:8" ht="22.5" customHeight="1">
      <c r="A39" s="134">
        <v>36</v>
      </c>
      <c r="B39" s="147" t="s">
        <v>161</v>
      </c>
      <c r="C39" s="147" t="s">
        <v>164</v>
      </c>
      <c r="D39" s="147">
        <v>2008</v>
      </c>
      <c r="E39" s="144" t="s">
        <v>103</v>
      </c>
      <c r="F39" s="147" t="s">
        <v>163</v>
      </c>
      <c r="G39" s="140">
        <v>7</v>
      </c>
      <c r="H39" s="144">
        <v>138085</v>
      </c>
    </row>
    <row r="40" spans="1:8" ht="22.5" customHeight="1">
      <c r="A40" s="134">
        <v>37</v>
      </c>
      <c r="B40" s="147" t="s">
        <v>165</v>
      </c>
      <c r="C40" s="147" t="s">
        <v>166</v>
      </c>
      <c r="D40" s="147">
        <v>2009</v>
      </c>
      <c r="E40" s="144" t="s">
        <v>167</v>
      </c>
      <c r="F40" s="147" t="s">
        <v>144</v>
      </c>
      <c r="G40" s="140">
        <v>14</v>
      </c>
      <c r="H40" s="144">
        <v>191861</v>
      </c>
    </row>
    <row r="41" spans="1:8" ht="24.75" customHeight="1">
      <c r="A41" s="134">
        <v>38</v>
      </c>
      <c r="B41" s="147" t="s">
        <v>78</v>
      </c>
      <c r="C41" s="147" t="s">
        <v>168</v>
      </c>
      <c r="D41" s="154">
        <v>2010</v>
      </c>
      <c r="E41" s="144" t="s">
        <v>108</v>
      </c>
      <c r="F41" s="154" t="s">
        <v>144</v>
      </c>
      <c r="G41" s="140">
        <v>18</v>
      </c>
      <c r="H41" s="144">
        <v>151795</v>
      </c>
    </row>
    <row r="42" spans="1:8" ht="21" customHeight="1">
      <c r="A42" s="134">
        <v>39</v>
      </c>
      <c r="B42" s="147" t="s">
        <v>169</v>
      </c>
      <c r="C42" s="147" t="s">
        <v>170</v>
      </c>
      <c r="D42" s="147">
        <v>2006</v>
      </c>
      <c r="E42" s="144" t="s">
        <v>103</v>
      </c>
      <c r="F42" s="147" t="s">
        <v>118</v>
      </c>
      <c r="G42" s="140">
        <v>6</v>
      </c>
      <c r="H42" s="144">
        <v>82327</v>
      </c>
    </row>
    <row r="43" spans="1:8" ht="20.25" customHeight="1">
      <c r="A43" s="134">
        <v>40</v>
      </c>
      <c r="B43" s="147" t="s">
        <v>171</v>
      </c>
      <c r="C43" s="147" t="s">
        <v>172</v>
      </c>
      <c r="D43" s="147">
        <v>2005</v>
      </c>
      <c r="E43" s="144" t="s">
        <v>103</v>
      </c>
      <c r="F43" s="147" t="s">
        <v>118</v>
      </c>
      <c r="G43" s="140">
        <v>7</v>
      </c>
      <c r="H43" s="144">
        <v>262001</v>
      </c>
    </row>
    <row r="44" spans="1:8" ht="21" customHeight="1">
      <c r="A44" s="134">
        <v>41</v>
      </c>
      <c r="B44" s="147" t="s">
        <v>173</v>
      </c>
      <c r="C44" s="147" t="s">
        <v>174</v>
      </c>
      <c r="D44" s="147">
        <v>2007</v>
      </c>
      <c r="E44" s="144" t="s">
        <v>103</v>
      </c>
      <c r="F44" s="147" t="s">
        <v>118</v>
      </c>
      <c r="G44" s="140">
        <v>6</v>
      </c>
      <c r="H44" s="144">
        <v>227827</v>
      </c>
    </row>
    <row r="45" spans="1:8" ht="23.25" customHeight="1">
      <c r="A45" s="134">
        <v>42</v>
      </c>
      <c r="B45" s="147" t="s">
        <v>173</v>
      </c>
      <c r="C45" s="147" t="s">
        <v>175</v>
      </c>
      <c r="D45" s="147">
        <v>2010</v>
      </c>
      <c r="E45" s="144" t="s">
        <v>103</v>
      </c>
      <c r="F45" s="147" t="s">
        <v>118</v>
      </c>
      <c r="G45" s="140">
        <v>6</v>
      </c>
      <c r="H45" s="144">
        <v>123599</v>
      </c>
    </row>
    <row r="46" spans="1:8" ht="21.75" customHeight="1">
      <c r="A46" s="134">
        <v>43</v>
      </c>
      <c r="B46" s="147" t="s">
        <v>176</v>
      </c>
      <c r="C46" s="147" t="s">
        <v>177</v>
      </c>
      <c r="D46" s="147">
        <v>2013</v>
      </c>
      <c r="E46" s="144" t="s">
        <v>108</v>
      </c>
      <c r="F46" s="147" t="s">
        <v>144</v>
      </c>
      <c r="G46" s="140">
        <v>14</v>
      </c>
      <c r="H46" s="144">
        <v>86637</v>
      </c>
    </row>
    <row r="47" spans="1:8" ht="20.25" customHeight="1">
      <c r="A47" s="134">
        <v>44</v>
      </c>
      <c r="B47" s="147" t="s">
        <v>176</v>
      </c>
      <c r="C47" s="147" t="s">
        <v>178</v>
      </c>
      <c r="D47" s="147">
        <v>2014</v>
      </c>
      <c r="E47" s="144" t="s">
        <v>103</v>
      </c>
      <c r="F47" s="147" t="s">
        <v>118</v>
      </c>
      <c r="G47" s="140">
        <v>8</v>
      </c>
      <c r="H47" s="144">
        <v>126507</v>
      </c>
    </row>
    <row r="48" spans="1:8" ht="21.75" customHeight="1">
      <c r="A48" s="134">
        <v>45</v>
      </c>
      <c r="B48" s="147" t="s">
        <v>179</v>
      </c>
      <c r="C48" s="147" t="s">
        <v>180</v>
      </c>
      <c r="D48" s="147">
        <v>2011</v>
      </c>
      <c r="E48" s="144" t="s">
        <v>108</v>
      </c>
      <c r="F48" s="147" t="s">
        <v>114</v>
      </c>
      <c r="G48" s="140">
        <v>20</v>
      </c>
      <c r="H48" s="145">
        <v>166352</v>
      </c>
    </row>
    <row r="49" spans="1:8" ht="22.5" customHeight="1">
      <c r="A49" s="134">
        <v>46</v>
      </c>
      <c r="B49" s="147" t="s">
        <v>181</v>
      </c>
      <c r="C49" s="144" t="s">
        <v>182</v>
      </c>
      <c r="D49" s="147">
        <v>2015</v>
      </c>
      <c r="E49" s="144" t="s">
        <v>108</v>
      </c>
      <c r="F49" s="147" t="s">
        <v>114</v>
      </c>
      <c r="G49" s="140">
        <v>18</v>
      </c>
      <c r="H49" s="144">
        <v>74188</v>
      </c>
    </row>
    <row r="50" spans="1:8" ht="21" customHeight="1">
      <c r="A50" s="134">
        <v>47</v>
      </c>
      <c r="B50" s="147" t="s">
        <v>181</v>
      </c>
      <c r="C50" s="144" t="s">
        <v>183</v>
      </c>
      <c r="D50" s="147">
        <v>2015</v>
      </c>
      <c r="E50" s="144" t="s">
        <v>108</v>
      </c>
      <c r="F50" s="147" t="s">
        <v>114</v>
      </c>
      <c r="G50" s="140">
        <v>18</v>
      </c>
      <c r="H50" s="144">
        <v>73006</v>
      </c>
    </row>
    <row r="51" spans="1:8" ht="21" customHeight="1">
      <c r="A51" s="134">
        <v>48</v>
      </c>
      <c r="B51" s="147" t="s">
        <v>184</v>
      </c>
      <c r="C51" s="147" t="s">
        <v>185</v>
      </c>
      <c r="D51" s="147">
        <v>2005</v>
      </c>
      <c r="E51" s="144" t="s">
        <v>103</v>
      </c>
      <c r="F51" s="147" t="s">
        <v>118</v>
      </c>
      <c r="G51" s="140">
        <v>6</v>
      </c>
      <c r="H51" s="144">
        <v>454075</v>
      </c>
    </row>
    <row r="52" spans="1:8" ht="20.25" customHeight="1">
      <c r="A52" s="134">
        <v>49</v>
      </c>
      <c r="B52" s="147" t="s">
        <v>184</v>
      </c>
      <c r="C52" s="147" t="s">
        <v>186</v>
      </c>
      <c r="D52" s="147">
        <v>2000</v>
      </c>
      <c r="E52" s="144" t="s">
        <v>103</v>
      </c>
      <c r="F52" s="147" t="s">
        <v>118</v>
      </c>
      <c r="G52" s="140">
        <v>6</v>
      </c>
      <c r="H52" s="144">
        <v>401133</v>
      </c>
    </row>
    <row r="53" spans="1:8" ht="21.75" customHeight="1">
      <c r="A53" s="134">
        <v>50</v>
      </c>
      <c r="B53" s="147" t="s">
        <v>187</v>
      </c>
      <c r="C53" s="147" t="s">
        <v>188</v>
      </c>
      <c r="D53" s="147">
        <v>2010</v>
      </c>
      <c r="E53" s="144" t="s">
        <v>108</v>
      </c>
      <c r="F53" s="147" t="s">
        <v>114</v>
      </c>
      <c r="G53" s="140">
        <v>14</v>
      </c>
      <c r="H53" s="155">
        <v>145990</v>
      </c>
    </row>
    <row r="54" spans="1:8" ht="25.5" customHeight="1">
      <c r="A54" s="134">
        <v>51</v>
      </c>
      <c r="B54" s="147" t="s">
        <v>187</v>
      </c>
      <c r="C54" s="147" t="s">
        <v>189</v>
      </c>
      <c r="D54" s="147">
        <v>2010</v>
      </c>
      <c r="E54" s="144" t="s">
        <v>108</v>
      </c>
      <c r="F54" s="147" t="s">
        <v>114</v>
      </c>
      <c r="G54" s="140">
        <v>18</v>
      </c>
      <c r="H54" s="155">
        <v>164287</v>
      </c>
    </row>
    <row r="55" spans="1:8" ht="25.5" customHeight="1">
      <c r="A55" s="134">
        <v>52</v>
      </c>
      <c r="B55" s="147" t="s">
        <v>187</v>
      </c>
      <c r="C55" s="147" t="s">
        <v>190</v>
      </c>
      <c r="D55" s="147">
        <v>2010</v>
      </c>
      <c r="E55" s="144" t="s">
        <v>108</v>
      </c>
      <c r="F55" s="147" t="s">
        <v>114</v>
      </c>
      <c r="G55" s="140">
        <v>18</v>
      </c>
      <c r="H55" s="155">
        <v>173443</v>
      </c>
    </row>
    <row r="56" spans="1:8" ht="24" customHeight="1">
      <c r="A56" s="134">
        <v>53</v>
      </c>
      <c r="B56" s="147" t="s">
        <v>187</v>
      </c>
      <c r="C56" s="147" t="s">
        <v>191</v>
      </c>
      <c r="D56" s="147">
        <v>2010</v>
      </c>
      <c r="E56" s="144" t="s">
        <v>108</v>
      </c>
      <c r="F56" s="147" t="s">
        <v>114</v>
      </c>
      <c r="G56" s="140">
        <v>18</v>
      </c>
      <c r="H56" s="155">
        <v>145220</v>
      </c>
    </row>
    <row r="57" spans="1:8" ht="25.5" customHeight="1">
      <c r="A57" s="134">
        <v>54</v>
      </c>
      <c r="B57" s="149" t="s">
        <v>51</v>
      </c>
      <c r="C57" s="147" t="s">
        <v>192</v>
      </c>
      <c r="D57" s="147">
        <v>2008</v>
      </c>
      <c r="E57" s="144" t="s">
        <v>108</v>
      </c>
      <c r="F57" s="147" t="s">
        <v>144</v>
      </c>
      <c r="G57" s="140">
        <v>18</v>
      </c>
      <c r="H57" s="144">
        <v>210250</v>
      </c>
    </row>
    <row r="58" spans="1:8" ht="26.25" customHeight="1">
      <c r="A58" s="134">
        <v>55</v>
      </c>
      <c r="B58" s="149" t="s">
        <v>51</v>
      </c>
      <c r="C58" s="156" t="s">
        <v>193</v>
      </c>
      <c r="D58" s="156">
        <v>2009</v>
      </c>
      <c r="E58" s="144" t="s">
        <v>108</v>
      </c>
      <c r="F58" s="156" t="s">
        <v>144</v>
      </c>
      <c r="G58" s="140">
        <v>18</v>
      </c>
      <c r="H58" s="144">
        <v>216240</v>
      </c>
    </row>
    <row r="59" spans="1:8" ht="22.5" customHeight="1">
      <c r="A59" s="134">
        <v>56</v>
      </c>
      <c r="B59" s="147" t="s">
        <v>194</v>
      </c>
      <c r="C59" s="147" t="s">
        <v>195</v>
      </c>
      <c r="D59" s="147">
        <v>2002</v>
      </c>
      <c r="E59" s="144" t="s">
        <v>108</v>
      </c>
      <c r="F59" s="147" t="s">
        <v>114</v>
      </c>
      <c r="G59" s="140">
        <v>20</v>
      </c>
      <c r="H59" s="145">
        <v>139756</v>
      </c>
    </row>
    <row r="60" spans="1:8" ht="21.75" customHeight="1">
      <c r="A60" s="134">
        <v>57</v>
      </c>
      <c r="B60" s="147" t="s">
        <v>194</v>
      </c>
      <c r="C60" s="147" t="s">
        <v>196</v>
      </c>
      <c r="D60" s="147">
        <v>2004</v>
      </c>
      <c r="E60" s="144" t="s">
        <v>108</v>
      </c>
      <c r="F60" s="147" t="s">
        <v>114</v>
      </c>
      <c r="G60" s="140">
        <v>25</v>
      </c>
      <c r="H60" s="145">
        <v>134962</v>
      </c>
    </row>
    <row r="61" spans="1:8" ht="24.75" customHeight="1">
      <c r="A61" s="134">
        <v>58</v>
      </c>
      <c r="B61" s="147" t="s">
        <v>194</v>
      </c>
      <c r="C61" s="147" t="s">
        <v>197</v>
      </c>
      <c r="D61" s="147">
        <v>2004</v>
      </c>
      <c r="E61" s="144" t="s">
        <v>108</v>
      </c>
      <c r="F61" s="147" t="s">
        <v>144</v>
      </c>
      <c r="G61" s="140">
        <v>25</v>
      </c>
      <c r="H61" s="145">
        <v>124381</v>
      </c>
    </row>
    <row r="62" spans="1:8" ht="23.25" customHeight="1">
      <c r="A62" s="134">
        <v>59</v>
      </c>
      <c r="B62" s="147" t="s">
        <v>198</v>
      </c>
      <c r="C62" s="147" t="s">
        <v>199</v>
      </c>
      <c r="D62" s="147">
        <v>2010</v>
      </c>
      <c r="E62" s="144" t="s">
        <v>108</v>
      </c>
      <c r="F62" s="147" t="s">
        <v>114</v>
      </c>
      <c r="G62" s="140">
        <v>18</v>
      </c>
      <c r="H62" s="157">
        <v>248858</v>
      </c>
    </row>
    <row r="63" spans="1:8" ht="22.5" customHeight="1">
      <c r="A63" s="134">
        <v>60</v>
      </c>
      <c r="B63" s="147" t="s">
        <v>200</v>
      </c>
      <c r="C63" s="147" t="s">
        <v>201</v>
      </c>
      <c r="D63" s="147">
        <v>2008</v>
      </c>
      <c r="E63" s="144" t="s">
        <v>103</v>
      </c>
      <c r="F63" s="147" t="s">
        <v>202</v>
      </c>
      <c r="G63" s="140">
        <v>6</v>
      </c>
      <c r="H63" s="144">
        <v>39869</v>
      </c>
    </row>
    <row r="64" spans="1:8" ht="22.5" customHeight="1">
      <c r="A64" s="134">
        <v>61</v>
      </c>
      <c r="B64" s="144" t="s">
        <v>200</v>
      </c>
      <c r="C64" s="140" t="s">
        <v>203</v>
      </c>
      <c r="D64" s="140">
        <v>2007</v>
      </c>
      <c r="E64" s="144" t="s">
        <v>103</v>
      </c>
      <c r="F64" s="140" t="s">
        <v>106</v>
      </c>
      <c r="G64" s="140">
        <v>6</v>
      </c>
      <c r="H64" s="144">
        <v>111830</v>
      </c>
    </row>
    <row r="65" spans="1:8" ht="21" customHeight="1">
      <c r="A65" s="134">
        <v>62</v>
      </c>
      <c r="B65" s="147" t="s">
        <v>200</v>
      </c>
      <c r="C65" s="147" t="s">
        <v>204</v>
      </c>
      <c r="D65" s="147">
        <v>2013</v>
      </c>
      <c r="E65" s="144" t="s">
        <v>103</v>
      </c>
      <c r="F65" s="147" t="s">
        <v>106</v>
      </c>
      <c r="G65" s="140">
        <v>6</v>
      </c>
      <c r="H65" s="144">
        <v>101095</v>
      </c>
    </row>
    <row r="66" spans="1:8" ht="21.75" customHeight="1">
      <c r="A66" s="134">
        <v>63</v>
      </c>
      <c r="B66" s="147" t="s">
        <v>200</v>
      </c>
      <c r="C66" s="147" t="s">
        <v>205</v>
      </c>
      <c r="D66" s="147">
        <v>2008</v>
      </c>
      <c r="E66" s="144" t="s">
        <v>108</v>
      </c>
      <c r="F66" s="147" t="s">
        <v>114</v>
      </c>
      <c r="G66" s="140">
        <v>10</v>
      </c>
      <c r="H66" s="144">
        <v>76029</v>
      </c>
    </row>
    <row r="67" spans="1:8" ht="21" customHeight="1">
      <c r="A67" s="134">
        <v>64</v>
      </c>
      <c r="B67" s="147" t="s">
        <v>200</v>
      </c>
      <c r="C67" s="147" t="s">
        <v>206</v>
      </c>
      <c r="D67" s="147">
        <v>2009</v>
      </c>
      <c r="E67" s="144" t="s">
        <v>108</v>
      </c>
      <c r="F67" s="147" t="s">
        <v>114</v>
      </c>
      <c r="G67" s="140">
        <v>10</v>
      </c>
      <c r="H67" s="144">
        <v>160829</v>
      </c>
    </row>
    <row r="68" spans="1:8" ht="19.5" customHeight="1">
      <c r="A68" s="134">
        <v>65</v>
      </c>
      <c r="B68" s="147" t="s">
        <v>200</v>
      </c>
      <c r="C68" s="147" t="s">
        <v>207</v>
      </c>
      <c r="D68" s="147">
        <v>2009</v>
      </c>
      <c r="E68" s="144" t="s">
        <v>108</v>
      </c>
      <c r="F68" s="147" t="s">
        <v>114</v>
      </c>
      <c r="G68" s="140">
        <v>10</v>
      </c>
      <c r="H68" s="144">
        <v>60773</v>
      </c>
    </row>
    <row r="69" spans="1:8" ht="23.25" customHeight="1">
      <c r="A69" s="134">
        <v>66</v>
      </c>
      <c r="B69" s="147" t="s">
        <v>200</v>
      </c>
      <c r="C69" s="147" t="s">
        <v>208</v>
      </c>
      <c r="D69" s="147">
        <v>2009</v>
      </c>
      <c r="E69" s="144" t="s">
        <v>108</v>
      </c>
      <c r="F69" s="147" t="s">
        <v>114</v>
      </c>
      <c r="G69" s="140">
        <v>10</v>
      </c>
      <c r="H69" s="144">
        <v>154657</v>
      </c>
    </row>
    <row r="70" spans="1:8" ht="21" customHeight="1">
      <c r="A70" s="134">
        <v>67</v>
      </c>
      <c r="B70" s="158" t="s">
        <v>209</v>
      </c>
      <c r="C70" s="158" t="s">
        <v>210</v>
      </c>
      <c r="D70" s="158">
        <v>2009</v>
      </c>
      <c r="E70" s="144" t="s">
        <v>108</v>
      </c>
      <c r="F70" s="158" t="s">
        <v>144</v>
      </c>
      <c r="G70" s="140">
        <v>10</v>
      </c>
      <c r="H70" s="145">
        <v>124269</v>
      </c>
    </row>
    <row r="71" spans="1:8" ht="16.5" customHeight="1">
      <c r="A71" s="134">
        <v>68</v>
      </c>
      <c r="B71" s="147" t="s">
        <v>211</v>
      </c>
      <c r="C71" s="147" t="s">
        <v>212</v>
      </c>
      <c r="D71" s="147">
        <v>2008</v>
      </c>
      <c r="E71" s="144" t="s">
        <v>108</v>
      </c>
      <c r="F71" s="147" t="s">
        <v>114</v>
      </c>
      <c r="G71" s="140">
        <v>14</v>
      </c>
      <c r="H71" s="144">
        <v>200711</v>
      </c>
    </row>
    <row r="72" spans="1:8" ht="17.25" customHeight="1">
      <c r="A72" s="134">
        <v>69</v>
      </c>
      <c r="B72" s="147" t="s">
        <v>211</v>
      </c>
      <c r="C72" s="147" t="s">
        <v>213</v>
      </c>
      <c r="D72" s="147">
        <v>2009</v>
      </c>
      <c r="E72" s="144" t="s">
        <v>108</v>
      </c>
      <c r="F72" s="147" t="s">
        <v>114</v>
      </c>
      <c r="G72" s="140">
        <v>10</v>
      </c>
      <c r="H72" s="144">
        <v>125993</v>
      </c>
    </row>
    <row r="73" spans="1:8" ht="15" customHeight="1">
      <c r="A73" s="134">
        <v>70</v>
      </c>
      <c r="B73" s="147" t="s">
        <v>214</v>
      </c>
      <c r="C73" s="140" t="s">
        <v>215</v>
      </c>
      <c r="D73" s="147">
        <v>2011</v>
      </c>
      <c r="E73" s="144" t="s">
        <v>103</v>
      </c>
      <c r="F73" s="147" t="s">
        <v>106</v>
      </c>
      <c r="G73" s="140">
        <v>6</v>
      </c>
      <c r="H73" s="145">
        <v>192660</v>
      </c>
    </row>
    <row r="74" spans="1:8" ht="18.75" customHeight="1">
      <c r="A74" s="134">
        <v>71</v>
      </c>
      <c r="B74" s="147" t="s">
        <v>216</v>
      </c>
      <c r="C74" s="147" t="s">
        <v>217</v>
      </c>
      <c r="D74" s="147">
        <v>1994</v>
      </c>
      <c r="E74" s="144" t="s">
        <v>167</v>
      </c>
      <c r="F74" s="147" t="s">
        <v>106</v>
      </c>
      <c r="G74" s="140">
        <v>13</v>
      </c>
      <c r="H74" s="145">
        <v>57858</v>
      </c>
    </row>
    <row r="75" spans="1:8" ht="19.5" customHeight="1">
      <c r="A75" s="134">
        <v>72</v>
      </c>
      <c r="B75" s="147" t="s">
        <v>216</v>
      </c>
      <c r="C75" s="147" t="s">
        <v>218</v>
      </c>
      <c r="D75" s="147">
        <v>1995</v>
      </c>
      <c r="E75" s="144" t="s">
        <v>167</v>
      </c>
      <c r="F75" s="147" t="s">
        <v>106</v>
      </c>
      <c r="G75" s="140">
        <v>13</v>
      </c>
      <c r="H75" s="145">
        <v>90260</v>
      </c>
    </row>
    <row r="76" spans="1:8" ht="19.5" customHeight="1">
      <c r="A76" s="134">
        <v>73</v>
      </c>
      <c r="B76" s="147" t="s">
        <v>219</v>
      </c>
      <c r="C76" s="147" t="s">
        <v>220</v>
      </c>
      <c r="D76" s="147">
        <v>2011</v>
      </c>
      <c r="E76" s="144" t="s">
        <v>103</v>
      </c>
      <c r="F76" s="147" t="s">
        <v>106</v>
      </c>
      <c r="G76" s="140">
        <v>5</v>
      </c>
      <c r="H76" s="145">
        <v>135763</v>
      </c>
    </row>
    <row r="77" spans="1:8" ht="12.75">
      <c r="A77" s="134" t="s">
        <v>32</v>
      </c>
      <c r="B77" s="140" t="s">
        <v>32</v>
      </c>
      <c r="C77" s="141" t="s">
        <v>32</v>
      </c>
      <c r="D77" s="142"/>
      <c r="E77" s="142"/>
      <c r="F77" s="142"/>
      <c r="G77" s="143"/>
      <c r="H77" s="143"/>
    </row>
    <row r="78" spans="1:8" ht="12.75">
      <c r="A78" s="133"/>
      <c r="B78" s="133"/>
      <c r="C78" s="133"/>
      <c r="D78" s="133"/>
      <c r="E78" s="133"/>
      <c r="F78" s="133"/>
      <c r="G78" s="133"/>
      <c r="H78" s="133"/>
    </row>
  </sheetData>
  <mergeCells count="1">
    <mergeCell ref="B2:H2"/>
  </mergeCells>
  <dataValidations count="6">
    <dataValidation type="list" allowBlank="1" showInputMessage="1" showErrorMessage="1" sqref="E42 E44:E47">
      <formula1>$F$2:$F$4</formula1>
    </dataValidation>
    <dataValidation type="list" allowBlank="1" showInputMessage="1" showErrorMessage="1" sqref="E15 E43 E71:E72 E62">
      <formula1>$E$2:$E$4</formula1>
    </dataValidation>
    <dataValidation type="decimal" showInputMessage="1" showErrorMessage="1" prompt=" - " sqref="D12:D14">
      <formula1>1985</formula1>
      <formula2>2100</formula2>
    </dataValidation>
    <dataValidation type="whole" operator="lessThanOrEqual" allowBlank="1" showInputMessage="1" showErrorMessage="1" errorTitle="NUMBERS ONLY" error="See Description in colored box at the top of the page." sqref="G4 G8 G16 G21:G27">
      <formula1>100</formula1>
    </dataValidation>
    <dataValidation type="list" allowBlank="1" showInputMessage="1" showErrorMessage="1" sqref="E74 E17:E20 E53:E59">
      <formula1>$E$2:$E$10</formula1>
    </dataValidation>
    <dataValidation type="whole" allowBlank="1" showInputMessage="1" showErrorMessage="1" error="Must be between 1985 and 2100" sqref="D8 D68 D4 D36:D39 D65:D66 D16:D32 D62:D63 D41:D42 D70:D76 D44:D58">
      <formula1>1985</formula1>
      <formula2>2100</formula2>
    </dataValidation>
  </dataValidations>
  <pageMargins left="0.7" right="0.7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IN-1189-2018-2</vt:lpstr>
      <vt:lpstr>&lt;30 Transit Vehicle Replacement</vt:lpstr>
      <vt:lpstr>&lt;30 Transit Vehicle Expansion</vt:lpstr>
      <vt:lpstr>Replacements</vt:lpstr>
      <vt:lpstr>'&lt;30 Transit Vehicle Expansion'!Print_Area</vt:lpstr>
      <vt:lpstr>'&lt;30 Transit Vehicle Replacement'!Print_Area</vt:lpstr>
      <vt:lpstr>'IN-1189-2018-2'!Print_Area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Indiana Department of Transport</dc:creator>
  <cp:lastModifiedBy>itraybur</cp:lastModifiedBy>
  <cp:lastPrinted>2018-08-29T14:58:36Z</cp:lastPrinted>
  <dcterms:created xsi:type="dcterms:W3CDTF">1998-05-08T18:34:42Z</dcterms:created>
  <dcterms:modified xsi:type="dcterms:W3CDTF">2018-10-26T16:54:33Z</dcterms:modified>
</cp:coreProperties>
</file>