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93" documentId="11_BACD5978FC9C60E9A347272EC6653E548CDB0320" xr6:coauthVersionLast="47" xr6:coauthVersionMax="47" xr10:uidLastSave="{9AC829C9-D058-47E3-A6CE-3795371BF097}"/>
  <bookViews>
    <workbookView xWindow="-28800" yWindow="5010" windowWidth="28650" windowHeight="17010" xr2:uid="{00000000-000D-0000-FFFF-FFFF00000000}"/>
  </bookViews>
  <sheets>
    <sheet name="Start Here" sheetId="9" r:id="rId1"/>
    <sheet name="Base Data" sheetId="1" r:id="rId2"/>
    <sheet name="Weekday" sheetId="2" r:id="rId3"/>
    <sheet name="Friday" sheetId="3" r:id="rId4"/>
    <sheet name="Saturday" sheetId="4" r:id="rId5"/>
    <sheet name="Sunday" sheetId="5" r:id="rId6"/>
    <sheet name="Capacity" sheetId="7" r:id="rId7"/>
    <sheet name="Start Here (old)" sheetId="8" state="hidden" r:id="rId8"/>
  </sheets>
  <definedNames>
    <definedName name="Analyst">'Base Data'!$C$2</definedName>
    <definedName name="Cap_AWSC">Capacity!$A$38</definedName>
    <definedName name="Cap_ItoI_Cap">Capacity!$B$25:$B$29</definedName>
    <definedName name="Cap_ItoI_Speed">Capacity!$A$25:$A$29</definedName>
    <definedName name="Cap_Mnln_Cap">Capacity!$B$8:$B$14</definedName>
    <definedName name="Cap_Mnln_Spd">Capacity!$A$8:$A$14</definedName>
    <definedName name="Cap_Sig_Cap">Capacity!$E$37:$E$38</definedName>
    <definedName name="Cap_Sig_RorU">Capacity!$D$37:$D$38</definedName>
    <definedName name="Closure">'Base Data'!$C$1</definedName>
    <definedName name="Contract">'Base Data'!$G$2</definedName>
    <definedName name="Date">'Base Data'!$E$2</definedName>
    <definedName name="_xlnm.Print_Area" localSheetId="6">Capacity!$A$1:$F$42</definedName>
    <definedName name="_xlnm.Print_Area" localSheetId="3">Friday!$3:$36</definedName>
    <definedName name="_xlnm.Print_Area" localSheetId="4">Saturday!$3:$36</definedName>
    <definedName name="_xlnm.Print_Area" localSheetId="0">'Start Here'!$A$1:$AA$15</definedName>
    <definedName name="_xlnm.Print_Area" localSheetId="5">Sunday!$3:$36</definedName>
    <definedName name="_xlnm.Print_Area" localSheetId="2">Weekday!$3:$36</definedName>
    <definedName name="_xlnm.Print_Titles" localSheetId="3">Friday!$A:$D</definedName>
    <definedName name="_xlnm.Print_Titles" localSheetId="4">Saturday!$A:$D</definedName>
    <definedName name="_xlnm.Print_Titles" localSheetId="5">Sunday!$A:$D</definedName>
    <definedName name="_xlnm.Print_Titles" localSheetId="2">Weekday!$A:$B</definedName>
    <definedName name="RuralUrban">'Base Data'!$C$3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1" l="1"/>
  <c r="I30" i="5"/>
  <c r="K30" i="5" s="1"/>
  <c r="C33" i="2"/>
  <c r="C32" i="2"/>
  <c r="AC33" i="5"/>
  <c r="Y33" i="5"/>
  <c r="U33" i="5"/>
  <c r="Q33" i="5"/>
  <c r="M33" i="5"/>
  <c r="I33" i="5"/>
  <c r="E33" i="5"/>
  <c r="AC32" i="5"/>
  <c r="Y32" i="5"/>
  <c r="U32" i="5"/>
  <c r="Q32" i="5"/>
  <c r="M32" i="5"/>
  <c r="I32" i="5"/>
  <c r="E32" i="5"/>
  <c r="AC33" i="4"/>
  <c r="Y33" i="4"/>
  <c r="U33" i="4"/>
  <c r="Q33" i="4"/>
  <c r="M33" i="4"/>
  <c r="I33" i="4"/>
  <c r="E33" i="4"/>
  <c r="AC32" i="4"/>
  <c r="Y32" i="4"/>
  <c r="U32" i="4"/>
  <c r="Q32" i="4"/>
  <c r="M32" i="4"/>
  <c r="I32" i="4"/>
  <c r="E32" i="4"/>
  <c r="AC33" i="3"/>
  <c r="Y33" i="3"/>
  <c r="U33" i="3"/>
  <c r="Q33" i="3"/>
  <c r="M33" i="3"/>
  <c r="I33" i="3"/>
  <c r="E33" i="3"/>
  <c r="AC32" i="3"/>
  <c r="Y32" i="3"/>
  <c r="U32" i="3"/>
  <c r="Q32" i="3"/>
  <c r="M32" i="3"/>
  <c r="I32" i="3"/>
  <c r="E32" i="3"/>
  <c r="O33" i="2"/>
  <c r="M33" i="2"/>
  <c r="K33" i="2"/>
  <c r="I33" i="2"/>
  <c r="G33" i="2"/>
  <c r="E33" i="2"/>
  <c r="O32" i="2"/>
  <c r="M32" i="2"/>
  <c r="K32" i="2"/>
  <c r="I32" i="2"/>
  <c r="G32" i="2"/>
  <c r="E32" i="2"/>
  <c r="C47" i="5"/>
  <c r="C48" i="5"/>
  <c r="C49" i="5"/>
  <c r="C50" i="5"/>
  <c r="C51" i="5"/>
  <c r="C52" i="5"/>
  <c r="C53" i="5"/>
  <c r="C54" i="5"/>
  <c r="C55" i="5"/>
  <c r="C56" i="5"/>
  <c r="C57" i="5"/>
  <c r="C58" i="5"/>
  <c r="C59" i="5"/>
  <c r="C60" i="5"/>
  <c r="C61" i="5"/>
  <c r="C62" i="5"/>
  <c r="C63" i="5"/>
  <c r="C64" i="5"/>
  <c r="C65" i="5"/>
  <c r="C66" i="5"/>
  <c r="C67" i="5"/>
  <c r="C68" i="5"/>
  <c r="C69" i="5"/>
  <c r="C46" i="5"/>
  <c r="C47" i="4"/>
  <c r="C48" i="4"/>
  <c r="C49" i="4"/>
  <c r="C50" i="4"/>
  <c r="C51" i="4"/>
  <c r="C52" i="4"/>
  <c r="C53" i="4"/>
  <c r="C54" i="4"/>
  <c r="C55" i="4"/>
  <c r="C56" i="4"/>
  <c r="C57" i="4"/>
  <c r="C58" i="4"/>
  <c r="C59" i="4"/>
  <c r="C60" i="4"/>
  <c r="C61" i="4"/>
  <c r="C62" i="4"/>
  <c r="C63" i="4"/>
  <c r="C64" i="4"/>
  <c r="C65" i="4"/>
  <c r="C66" i="4"/>
  <c r="C67" i="4"/>
  <c r="C68" i="4"/>
  <c r="C69" i="4"/>
  <c r="C46" i="4"/>
  <c r="C44" i="5"/>
  <c r="C44" i="4"/>
  <c r="C48" i="3"/>
  <c r="C49" i="3"/>
  <c r="C50" i="3"/>
  <c r="C51" i="3"/>
  <c r="C52" i="3"/>
  <c r="C53" i="3"/>
  <c r="C54" i="3"/>
  <c r="C55" i="3"/>
  <c r="C56" i="3"/>
  <c r="C57" i="3"/>
  <c r="C58" i="3"/>
  <c r="C59" i="3"/>
  <c r="C60" i="3"/>
  <c r="C61" i="3"/>
  <c r="C62" i="3"/>
  <c r="C63" i="3"/>
  <c r="C64" i="3"/>
  <c r="C65" i="3"/>
  <c r="C66" i="3"/>
  <c r="C67" i="3"/>
  <c r="C68" i="3"/>
  <c r="C69" i="3"/>
  <c r="C46" i="3"/>
  <c r="C47" i="3"/>
  <c r="C44" i="3"/>
  <c r="C44" i="2"/>
  <c r="C47" i="2"/>
  <c r="C48" i="2"/>
  <c r="C49" i="2"/>
  <c r="C50" i="2"/>
  <c r="C51" i="2"/>
  <c r="C52" i="2"/>
  <c r="C53" i="2"/>
  <c r="C54" i="2"/>
  <c r="C55" i="2"/>
  <c r="C56" i="2"/>
  <c r="C57" i="2"/>
  <c r="C58" i="2"/>
  <c r="C59" i="2"/>
  <c r="C60" i="2"/>
  <c r="C61" i="2"/>
  <c r="C62" i="2"/>
  <c r="C63" i="2"/>
  <c r="C64" i="2"/>
  <c r="C65" i="2"/>
  <c r="C66" i="2"/>
  <c r="C67" i="2"/>
  <c r="C68" i="2"/>
  <c r="C69" i="2"/>
  <c r="C46" i="2"/>
  <c r="A1" i="5"/>
  <c r="A1" i="4"/>
  <c r="A1" i="3"/>
  <c r="A1" i="2"/>
  <c r="AC5" i="5"/>
  <c r="Y5" i="5"/>
  <c r="Y34" i="5" s="1"/>
  <c r="AC4" i="5"/>
  <c r="Y4" i="5"/>
  <c r="AC3" i="5"/>
  <c r="Y3" i="5"/>
  <c r="AC5" i="4"/>
  <c r="Y5" i="4"/>
  <c r="AC4" i="4"/>
  <c r="Y4" i="4"/>
  <c r="AC3" i="4"/>
  <c r="Y3" i="4"/>
  <c r="AC5" i="3"/>
  <c r="AC4" i="3"/>
  <c r="AC3" i="3"/>
  <c r="Y5" i="3"/>
  <c r="Y4" i="3"/>
  <c r="Y3" i="3"/>
  <c r="M5" i="2"/>
  <c r="M4" i="2"/>
  <c r="M3" i="2"/>
  <c r="O5" i="2"/>
  <c r="O4" i="2"/>
  <c r="O3" i="2"/>
  <c r="AC34" i="5" l="1"/>
  <c r="M34" i="2"/>
  <c r="AC34" i="3"/>
  <c r="Y34" i="3"/>
  <c r="Y34" i="4"/>
  <c r="AC34" i="4"/>
  <c r="O34" i="2"/>
  <c r="G7" i="2"/>
  <c r="O7" i="2"/>
  <c r="M7" i="3"/>
  <c r="AC7" i="3"/>
  <c r="AE7" i="3" s="1"/>
  <c r="M7" i="4"/>
  <c r="AC7" i="4"/>
  <c r="AE7" i="4" s="1"/>
  <c r="M7" i="5"/>
  <c r="AC7" i="5"/>
  <c r="AE7" i="5" s="1"/>
  <c r="C9" i="2"/>
  <c r="C11" i="2"/>
  <c r="C13" i="2"/>
  <c r="C15" i="2"/>
  <c r="C17" i="2"/>
  <c r="C19" i="2"/>
  <c r="C21" i="2"/>
  <c r="C23" i="2"/>
  <c r="C25" i="2"/>
  <c r="C27" i="2"/>
  <c r="C29" i="2"/>
  <c r="E9" i="2"/>
  <c r="E13" i="2"/>
  <c r="E17" i="2"/>
  <c r="E21" i="2"/>
  <c r="E25" i="2"/>
  <c r="E29" i="2"/>
  <c r="G10" i="2"/>
  <c r="G14" i="2"/>
  <c r="G18" i="2"/>
  <c r="G22" i="2"/>
  <c r="G26" i="2"/>
  <c r="G30" i="2"/>
  <c r="I11" i="2"/>
  <c r="I15" i="2"/>
  <c r="I19" i="2"/>
  <c r="I23" i="2"/>
  <c r="I27" i="2"/>
  <c r="K8" i="2"/>
  <c r="K12" i="2"/>
  <c r="K16" i="2"/>
  <c r="K20" i="2"/>
  <c r="K24" i="2"/>
  <c r="K28" i="2"/>
  <c r="M9" i="2"/>
  <c r="M13" i="2"/>
  <c r="M17" i="2"/>
  <c r="M21" i="2"/>
  <c r="M25" i="2"/>
  <c r="M29" i="2"/>
  <c r="O10" i="2"/>
  <c r="O14" i="2"/>
  <c r="O18" i="2"/>
  <c r="O22" i="2"/>
  <c r="O26" i="2"/>
  <c r="O30" i="2"/>
  <c r="M8" i="3"/>
  <c r="O8" i="3" s="1"/>
  <c r="Y9" i="3"/>
  <c r="AA9" i="3" s="1"/>
  <c r="M10" i="3"/>
  <c r="O10" i="3" s="1"/>
  <c r="Y10" i="3"/>
  <c r="AA10" i="3" s="1"/>
  <c r="B11" i="3"/>
  <c r="D11" i="3" s="1"/>
  <c r="B12" i="3"/>
  <c r="D12" i="3" s="1"/>
  <c r="M12" i="3"/>
  <c r="O12" i="3" s="1"/>
  <c r="AC13" i="3"/>
  <c r="AE13" i="3" s="1"/>
  <c r="I14" i="3"/>
  <c r="K14" i="3" s="1"/>
  <c r="U14" i="3"/>
  <c r="W14" i="3" s="1"/>
  <c r="B15" i="3"/>
  <c r="D15" i="3" s="1"/>
  <c r="M15" i="3"/>
  <c r="O15" i="3" s="1"/>
  <c r="Y15" i="3"/>
  <c r="AA15" i="3" s="1"/>
  <c r="I16" i="3"/>
  <c r="K16" i="3" s="1"/>
  <c r="AC16" i="3"/>
  <c r="AE16" i="3" s="1"/>
  <c r="Q17" i="3"/>
  <c r="S17" i="3" s="1"/>
  <c r="AC17" i="3"/>
  <c r="AE17" i="3" s="1"/>
  <c r="I18" i="3"/>
  <c r="K18" i="3" s="1"/>
  <c r="AC18" i="3"/>
  <c r="AE18" i="3" s="1"/>
  <c r="Q19" i="3"/>
  <c r="S19" i="3" s="1"/>
  <c r="AC19" i="3"/>
  <c r="AE19" i="3" s="1"/>
  <c r="I20" i="3"/>
  <c r="K20" i="3" s="1"/>
  <c r="AC20" i="3"/>
  <c r="AE20" i="3" s="1"/>
  <c r="Q21" i="3"/>
  <c r="S21" i="3" s="1"/>
  <c r="AC21" i="3"/>
  <c r="AE21" i="3" s="1"/>
  <c r="I22" i="3"/>
  <c r="K22" i="3" s="1"/>
  <c r="U22" i="3"/>
  <c r="W22" i="3" s="1"/>
  <c r="B23" i="3"/>
  <c r="D23" i="3" s="1"/>
  <c r="M23" i="3"/>
  <c r="O23" i="3" s="1"/>
  <c r="E24" i="3"/>
  <c r="G24" i="3" s="1"/>
  <c r="B25" i="3"/>
  <c r="D25" i="3" s="1"/>
  <c r="I25" i="3"/>
  <c r="K25" i="3" s="1"/>
  <c r="U25" i="3"/>
  <c r="W25" i="3" s="1"/>
  <c r="U26" i="3"/>
  <c r="W26" i="3" s="1"/>
  <c r="B27" i="3"/>
  <c r="D27" i="3" s="1"/>
  <c r="I27" i="3"/>
  <c r="K27" i="3" s="1"/>
  <c r="U27" i="3"/>
  <c r="W27" i="3" s="1"/>
  <c r="U28" i="3"/>
  <c r="W28" i="3" s="1"/>
  <c r="B29" i="3"/>
  <c r="D29" i="3" s="1"/>
  <c r="I29" i="3"/>
  <c r="K29" i="3" s="1"/>
  <c r="U29" i="3"/>
  <c r="W29" i="3" s="1"/>
  <c r="U30" i="3"/>
  <c r="W30" i="3" s="1"/>
  <c r="B8" i="4"/>
  <c r="D8" i="4" s="1"/>
  <c r="H8" i="4" s="1"/>
  <c r="Q8" i="4"/>
  <c r="S8" i="4" s="1"/>
  <c r="B9" i="4"/>
  <c r="D9" i="4" s="1"/>
  <c r="Q9" i="4"/>
  <c r="S9" i="4" s="1"/>
  <c r="AC9" i="4"/>
  <c r="AE9" i="4" s="1"/>
  <c r="I10" i="4"/>
  <c r="K10" i="4" s="1"/>
  <c r="U10" i="4"/>
  <c r="W10" i="4" s="1"/>
  <c r="AC11" i="4"/>
  <c r="AE11" i="4" s="1"/>
  <c r="I12" i="4"/>
  <c r="K12" i="4" s="1"/>
  <c r="L12" i="4" s="1"/>
  <c r="U12" i="4"/>
  <c r="W12" i="4" s="1"/>
  <c r="B13" i="4"/>
  <c r="D13" i="4" s="1"/>
  <c r="M13" i="4"/>
  <c r="O13" i="4" s="1"/>
  <c r="Y13" i="4"/>
  <c r="AA13" i="4" s="1"/>
  <c r="E14" i="4"/>
  <c r="G14" i="4" s="1"/>
  <c r="Q14" i="4"/>
  <c r="S14" i="4" s="1"/>
  <c r="Y14" i="4"/>
  <c r="AA14" i="4" s="1"/>
  <c r="E15" i="4"/>
  <c r="G15" i="4" s="1"/>
  <c r="Q15" i="4"/>
  <c r="S15" i="4" s="1"/>
  <c r="AC15" i="4"/>
  <c r="AE15" i="4" s="1"/>
  <c r="E16" i="4"/>
  <c r="G16" i="4" s="1"/>
  <c r="E17" i="4"/>
  <c r="G17" i="4" s="1"/>
  <c r="M17" i="4"/>
  <c r="O17" i="4" s="1"/>
  <c r="Y17" i="4"/>
  <c r="AA17" i="4" s="1"/>
  <c r="E18" i="4"/>
  <c r="G18" i="4" s="1"/>
  <c r="Q18" i="4"/>
  <c r="S18" i="4" s="1"/>
  <c r="Y18" i="4"/>
  <c r="AA18" i="4" s="1"/>
  <c r="E19" i="4"/>
  <c r="G19" i="4" s="1"/>
  <c r="Q19" i="4"/>
  <c r="S19" i="4" s="1"/>
  <c r="AC19" i="4"/>
  <c r="AE19" i="4" s="1"/>
  <c r="I20" i="4"/>
  <c r="K20" i="4" s="1"/>
  <c r="U20" i="4"/>
  <c r="W20" i="4" s="1"/>
  <c r="B21" i="4"/>
  <c r="D21" i="4" s="1"/>
  <c r="M21" i="4"/>
  <c r="O21" i="4" s="1"/>
  <c r="B23" i="4"/>
  <c r="D23" i="4" s="1"/>
  <c r="T23" i="4" s="1"/>
  <c r="M23" i="4"/>
  <c r="O23" i="4" s="1"/>
  <c r="P23" i="4" s="1"/>
  <c r="Y23" i="4"/>
  <c r="AA23" i="4" s="1"/>
  <c r="E24" i="4"/>
  <c r="G24" i="4" s="1"/>
  <c r="H24" i="4" s="1"/>
  <c r="Q24" i="4"/>
  <c r="S24" i="4" s="1"/>
  <c r="AC24" i="4"/>
  <c r="AE24" i="4" s="1"/>
  <c r="I25" i="4"/>
  <c r="K25" i="4" s="1"/>
  <c r="E26" i="4"/>
  <c r="G26" i="4" s="1"/>
  <c r="B27" i="4"/>
  <c r="D27" i="4" s="1"/>
  <c r="M27" i="4"/>
  <c r="O27" i="4" s="1"/>
  <c r="Y27" i="4"/>
  <c r="AA27" i="4" s="1"/>
  <c r="E28" i="4"/>
  <c r="G28" i="4" s="1"/>
  <c r="Q28" i="4"/>
  <c r="S28" i="4" s="1"/>
  <c r="AC28" i="4"/>
  <c r="AE28" i="4" s="1"/>
  <c r="I29" i="4"/>
  <c r="K29" i="4" s="1"/>
  <c r="E30" i="4"/>
  <c r="G30" i="4" s="1"/>
  <c r="B8" i="5"/>
  <c r="D8" i="5" s="1"/>
  <c r="AB8" i="5" s="1"/>
  <c r="Q8" i="5"/>
  <c r="S8" i="5" s="1"/>
  <c r="AC8" i="5"/>
  <c r="AE8" i="5" s="1"/>
  <c r="AF8" i="5" s="1"/>
  <c r="I9" i="5"/>
  <c r="K9" i="5" s="1"/>
  <c r="Y9" i="5"/>
  <c r="AA9" i="5" s="1"/>
  <c r="E10" i="5"/>
  <c r="G10" i="5" s="1"/>
  <c r="Q10" i="5"/>
  <c r="S10" i="5" s="1"/>
  <c r="AC10" i="5"/>
  <c r="AE10" i="5" s="1"/>
  <c r="I11" i="5"/>
  <c r="K11" i="5" s="1"/>
  <c r="E12" i="5"/>
  <c r="G12" i="5" s="1"/>
  <c r="B13" i="5"/>
  <c r="D13" i="5" s="1"/>
  <c r="I13" i="5"/>
  <c r="K13" i="5" s="1"/>
  <c r="L13" i="5" s="1"/>
  <c r="U13" i="5"/>
  <c r="W13" i="5" s="1"/>
  <c r="X13" i="5" s="1"/>
  <c r="B14" i="5"/>
  <c r="D14" i="5" s="1"/>
  <c r="AB14" i="5" s="1"/>
  <c r="M14" i="5"/>
  <c r="O14" i="5" s="1"/>
  <c r="U15" i="5"/>
  <c r="W15" i="5" s="1"/>
  <c r="X15" i="5" s="1"/>
  <c r="B16" i="5"/>
  <c r="D16" i="5" s="1"/>
  <c r="Q16" i="5"/>
  <c r="S16" i="5" s="1"/>
  <c r="AC16" i="5"/>
  <c r="AE16" i="5" s="1"/>
  <c r="I17" i="5"/>
  <c r="K17" i="5" s="1"/>
  <c r="U17" i="5"/>
  <c r="W17" i="5" s="1"/>
  <c r="B18" i="5"/>
  <c r="D18" i="5" s="1"/>
  <c r="M18" i="5"/>
  <c r="O18" i="5" s="1"/>
  <c r="E19" i="5"/>
  <c r="G19" i="5" s="1"/>
  <c r="Q19" i="5"/>
  <c r="S19" i="5" s="1"/>
  <c r="AC19" i="5"/>
  <c r="AE19" i="5" s="1"/>
  <c r="M20" i="5"/>
  <c r="O20" i="5" s="1"/>
  <c r="M21" i="5"/>
  <c r="O21" i="5" s="1"/>
  <c r="U21" i="5"/>
  <c r="W21" i="5" s="1"/>
  <c r="I22" i="5"/>
  <c r="K22" i="5" s="1"/>
  <c r="AC22" i="5"/>
  <c r="AE22" i="5" s="1"/>
  <c r="U23" i="5"/>
  <c r="W23" i="5" s="1"/>
  <c r="AC23" i="5"/>
  <c r="AE23" i="5" s="1"/>
  <c r="Q24" i="5"/>
  <c r="S24" i="5" s="1"/>
  <c r="Y24" i="5"/>
  <c r="AA24" i="5" s="1"/>
  <c r="M25" i="5"/>
  <c r="O25" i="5" s="1"/>
  <c r="U25" i="5"/>
  <c r="W25" i="5" s="1"/>
  <c r="I26" i="5"/>
  <c r="K26" i="5" s="1"/>
  <c r="Y26" i="5"/>
  <c r="AA26" i="5" s="1"/>
  <c r="B27" i="5"/>
  <c r="D27" i="5" s="1"/>
  <c r="P27" i="5" s="1"/>
  <c r="I27" i="5"/>
  <c r="K27" i="5" s="1"/>
  <c r="Y27" i="5"/>
  <c r="AA27" i="5" s="1"/>
  <c r="I28" i="5"/>
  <c r="K28" i="5" s="1"/>
  <c r="E29" i="5"/>
  <c r="G29" i="5" s="1"/>
  <c r="H29" i="5" s="1"/>
  <c r="Y29" i="5"/>
  <c r="AA29" i="5" s="1"/>
  <c r="E30" i="5"/>
  <c r="G30" i="5" s="1"/>
  <c r="Q30" i="5"/>
  <c r="S30" i="5" s="1"/>
  <c r="AC30" i="5"/>
  <c r="AE30" i="5" s="1"/>
  <c r="E7" i="2"/>
  <c r="M7" i="2"/>
  <c r="I7" i="3"/>
  <c r="Y7" i="3"/>
  <c r="AA7" i="3" s="1"/>
  <c r="I7" i="4"/>
  <c r="Y7" i="4"/>
  <c r="AA7" i="4" s="1"/>
  <c r="I7" i="5"/>
  <c r="Y7" i="5"/>
  <c r="AA7" i="5" s="1"/>
  <c r="B9" i="2"/>
  <c r="B11" i="2"/>
  <c r="B13" i="2"/>
  <c r="B15" i="2"/>
  <c r="B17" i="2"/>
  <c r="B19" i="2"/>
  <c r="B21" i="2"/>
  <c r="B23" i="2"/>
  <c r="B25" i="2"/>
  <c r="B27" i="2"/>
  <c r="B29" i="2"/>
  <c r="E8" i="2"/>
  <c r="E12" i="2"/>
  <c r="E16" i="2"/>
  <c r="E20" i="2"/>
  <c r="E24" i="2"/>
  <c r="E28" i="2"/>
  <c r="G9" i="2"/>
  <c r="G13" i="2"/>
  <c r="G17" i="2"/>
  <c r="G21" i="2"/>
  <c r="G25" i="2"/>
  <c r="G29" i="2"/>
  <c r="I10" i="2"/>
  <c r="I14" i="2"/>
  <c r="I18" i="2"/>
  <c r="I22" i="2"/>
  <c r="I26" i="2"/>
  <c r="I30" i="2"/>
  <c r="K11" i="2"/>
  <c r="K15" i="2"/>
  <c r="K19" i="2"/>
  <c r="K23" i="2"/>
  <c r="K27" i="2"/>
  <c r="M8" i="2"/>
  <c r="M12" i="2"/>
  <c r="M16" i="2"/>
  <c r="M20" i="2"/>
  <c r="M24" i="2"/>
  <c r="M28" i="2"/>
  <c r="O9" i="2"/>
  <c r="O13" i="2"/>
  <c r="O17" i="2"/>
  <c r="O21" i="2"/>
  <c r="O25" i="2"/>
  <c r="O29" i="2"/>
  <c r="I8" i="3"/>
  <c r="K8" i="3" s="1"/>
  <c r="U8" i="3"/>
  <c r="W8" i="3" s="1"/>
  <c r="B9" i="3"/>
  <c r="D9" i="3" s="1"/>
  <c r="M9" i="3"/>
  <c r="O9" i="3" s="1"/>
  <c r="U9" i="3"/>
  <c r="W9" i="3" s="1"/>
  <c r="B10" i="3"/>
  <c r="D10" i="3" s="1"/>
  <c r="U10" i="3"/>
  <c r="W10" i="3" s="1"/>
  <c r="I11" i="3"/>
  <c r="K11" i="3" s="1"/>
  <c r="U11" i="3"/>
  <c r="W11" i="3" s="1"/>
  <c r="X11" i="3" s="1"/>
  <c r="AC11" i="3"/>
  <c r="AE11" i="3" s="1"/>
  <c r="I12" i="3"/>
  <c r="K12" i="3" s="1"/>
  <c r="L12" i="3" s="1"/>
  <c r="U12" i="3"/>
  <c r="W12" i="3" s="1"/>
  <c r="X12" i="3" s="1"/>
  <c r="B13" i="3"/>
  <c r="D13" i="3" s="1"/>
  <c r="AF13" i="3" s="1"/>
  <c r="M13" i="3"/>
  <c r="O13" i="3" s="1"/>
  <c r="Y13" i="3"/>
  <c r="AA13" i="3" s="1"/>
  <c r="E14" i="3"/>
  <c r="G14" i="3" s="1"/>
  <c r="Q14" i="3"/>
  <c r="S14" i="3" s="1"/>
  <c r="AC14" i="3"/>
  <c r="AE14" i="3" s="1"/>
  <c r="I15" i="3"/>
  <c r="K15" i="3" s="1"/>
  <c r="E16" i="3"/>
  <c r="G16" i="3" s="1"/>
  <c r="Q16" i="3"/>
  <c r="S16" i="3" s="1"/>
  <c r="E17" i="3"/>
  <c r="G17" i="3" s="1"/>
  <c r="Y17" i="3"/>
  <c r="AA17" i="3" s="1"/>
  <c r="AB17" i="3" s="1"/>
  <c r="E18" i="3"/>
  <c r="G18" i="3" s="1"/>
  <c r="Q18" i="3"/>
  <c r="S18" i="3" s="1"/>
  <c r="E19" i="3"/>
  <c r="G19" i="3" s="1"/>
  <c r="Y19" i="3"/>
  <c r="AA19" i="3" s="1"/>
  <c r="E20" i="3"/>
  <c r="G20" i="3" s="1"/>
  <c r="Q20" i="3"/>
  <c r="S20" i="3" s="1"/>
  <c r="E21" i="3"/>
  <c r="G21" i="3" s="1"/>
  <c r="Y21" i="3"/>
  <c r="AA21" i="3" s="1"/>
  <c r="E22" i="3"/>
  <c r="G22" i="3" s="1"/>
  <c r="Q22" i="3"/>
  <c r="S22" i="3" s="1"/>
  <c r="AC22" i="3"/>
  <c r="AE22" i="3" s="1"/>
  <c r="I23" i="3"/>
  <c r="K23" i="3" s="1"/>
  <c r="U23" i="3"/>
  <c r="W23" i="3" s="1"/>
  <c r="B24" i="3"/>
  <c r="D24" i="3" s="1"/>
  <c r="Q24" i="3"/>
  <c r="S24" i="3" s="1"/>
  <c r="AC24" i="3"/>
  <c r="AE24" i="3" s="1"/>
  <c r="Q25" i="3"/>
  <c r="S25" i="3" s="1"/>
  <c r="AC25" i="3"/>
  <c r="AE25" i="3" s="1"/>
  <c r="I26" i="3"/>
  <c r="K26" i="3" s="1"/>
  <c r="AC26" i="3"/>
  <c r="AE26" i="3" s="1"/>
  <c r="Q27" i="3"/>
  <c r="S27" i="3" s="1"/>
  <c r="AC27" i="3"/>
  <c r="AE27" i="3" s="1"/>
  <c r="I28" i="3"/>
  <c r="K28" i="3" s="1"/>
  <c r="AC28" i="3"/>
  <c r="AE28" i="3" s="1"/>
  <c r="Q29" i="3"/>
  <c r="S29" i="3" s="1"/>
  <c r="AC29" i="3"/>
  <c r="AE29" i="3" s="1"/>
  <c r="I30" i="3"/>
  <c r="K30" i="3" s="1"/>
  <c r="AC30" i="3"/>
  <c r="AE30" i="3" s="1"/>
  <c r="M8" i="4"/>
  <c r="O8" i="4" s="1"/>
  <c r="AC8" i="4"/>
  <c r="AE8" i="4" s="1"/>
  <c r="M9" i="4"/>
  <c r="O9" i="4" s="1"/>
  <c r="B11" i="4"/>
  <c r="D11" i="4" s="1"/>
  <c r="M11" i="4"/>
  <c r="O11" i="4" s="1"/>
  <c r="Y11" i="4"/>
  <c r="AA11" i="4" s="1"/>
  <c r="E12" i="4"/>
  <c r="G12" i="4" s="1"/>
  <c r="Q12" i="4"/>
  <c r="S12" i="4" s="1"/>
  <c r="AC12" i="4"/>
  <c r="AE12" i="4" s="1"/>
  <c r="I13" i="4"/>
  <c r="K13" i="4" s="1"/>
  <c r="B14" i="4"/>
  <c r="D14" i="4" s="1"/>
  <c r="M14" i="4"/>
  <c r="O14" i="4" s="1"/>
  <c r="Y15" i="4"/>
  <c r="AA15" i="4" s="1"/>
  <c r="M16" i="4"/>
  <c r="O16" i="4" s="1"/>
  <c r="Y16" i="4"/>
  <c r="AA16" i="4" s="1"/>
  <c r="B17" i="4"/>
  <c r="D17" i="4" s="1"/>
  <c r="L17" i="4" s="1"/>
  <c r="B18" i="4"/>
  <c r="D18" i="4" s="1"/>
  <c r="M18" i="4"/>
  <c r="O18" i="4" s="1"/>
  <c r="Y19" i="4"/>
  <c r="AA19" i="4" s="1"/>
  <c r="E20" i="4"/>
  <c r="G20" i="4" s="1"/>
  <c r="Q20" i="4"/>
  <c r="S20" i="4" s="1"/>
  <c r="Y21" i="4"/>
  <c r="AA21" i="4" s="1"/>
  <c r="E22" i="4"/>
  <c r="G22" i="4" s="1"/>
  <c r="Q22" i="4"/>
  <c r="S22" i="4" s="1"/>
  <c r="AC22" i="4"/>
  <c r="AE22" i="4" s="1"/>
  <c r="I23" i="4"/>
  <c r="K23" i="4" s="1"/>
  <c r="U23" i="4"/>
  <c r="W23" i="4" s="1"/>
  <c r="B24" i="4"/>
  <c r="D24" i="4" s="1"/>
  <c r="AB24" i="4" s="1"/>
  <c r="M24" i="4"/>
  <c r="O24" i="4" s="1"/>
  <c r="P24" i="4" s="1"/>
  <c r="U25" i="4"/>
  <c r="W25" i="4" s="1"/>
  <c r="B26" i="4"/>
  <c r="D26" i="4" s="1"/>
  <c r="Q26" i="4"/>
  <c r="S26" i="4" s="1"/>
  <c r="AC26" i="4"/>
  <c r="AE26" i="4" s="1"/>
  <c r="I27" i="4"/>
  <c r="K27" i="4" s="1"/>
  <c r="U27" i="4"/>
  <c r="W27" i="4" s="1"/>
  <c r="B28" i="4"/>
  <c r="D28" i="4" s="1"/>
  <c r="M28" i="4"/>
  <c r="O28" i="4" s="1"/>
  <c r="U29" i="4"/>
  <c r="W29" i="4" s="1"/>
  <c r="B30" i="4"/>
  <c r="D30" i="4" s="1"/>
  <c r="Q30" i="4"/>
  <c r="S30" i="4" s="1"/>
  <c r="AC30" i="4"/>
  <c r="AE30" i="4" s="1"/>
  <c r="M8" i="5"/>
  <c r="O8" i="5" s="1"/>
  <c r="Y8" i="5"/>
  <c r="AA8" i="5" s="1"/>
  <c r="E9" i="5"/>
  <c r="G9" i="5" s="1"/>
  <c r="U9" i="5"/>
  <c r="W9" i="5" s="1"/>
  <c r="B10" i="5"/>
  <c r="D10" i="5" s="1"/>
  <c r="M10" i="5"/>
  <c r="O10" i="5" s="1"/>
  <c r="U11" i="5"/>
  <c r="W11" i="5" s="1"/>
  <c r="B12" i="5"/>
  <c r="D12" i="5" s="1"/>
  <c r="Q12" i="5"/>
  <c r="S12" i="5" s="1"/>
  <c r="AC12" i="5"/>
  <c r="AE12" i="5" s="1"/>
  <c r="Q13" i="5"/>
  <c r="S13" i="5" s="1"/>
  <c r="AC13" i="5"/>
  <c r="AE13" i="5" s="1"/>
  <c r="Y14" i="5"/>
  <c r="AA14" i="5" s="1"/>
  <c r="E15" i="5"/>
  <c r="G15" i="5" s="1"/>
  <c r="H15" i="5" s="1"/>
  <c r="Q15" i="5"/>
  <c r="S15" i="5" s="1"/>
  <c r="T15" i="5" s="1"/>
  <c r="AC15" i="5"/>
  <c r="AE15" i="5" s="1"/>
  <c r="AF15" i="5" s="1"/>
  <c r="M16" i="5"/>
  <c r="O16" i="5" s="1"/>
  <c r="Y16" i="5"/>
  <c r="AA16" i="5" s="1"/>
  <c r="E17" i="5"/>
  <c r="G17" i="5" s="1"/>
  <c r="Q17" i="5"/>
  <c r="S17" i="5" s="1"/>
  <c r="Y18" i="5"/>
  <c r="AA18" i="5" s="1"/>
  <c r="B19" i="5"/>
  <c r="D19" i="5" s="1"/>
  <c r="M19" i="5"/>
  <c r="O19" i="5" s="1"/>
  <c r="Y19" i="5"/>
  <c r="AA19" i="5" s="1"/>
  <c r="I20" i="5"/>
  <c r="K20" i="5" s="1"/>
  <c r="U20" i="5"/>
  <c r="W20" i="5" s="1"/>
  <c r="B21" i="5"/>
  <c r="D21" i="5" s="1"/>
  <c r="I21" i="5"/>
  <c r="K21" i="5" s="1"/>
  <c r="AC21" i="5"/>
  <c r="AE21" i="5" s="1"/>
  <c r="E22" i="5"/>
  <c r="G22" i="5" s="1"/>
  <c r="Q22" i="5"/>
  <c r="S22" i="5" s="1"/>
  <c r="E23" i="5"/>
  <c r="G23" i="5" s="1"/>
  <c r="H23" i="5" s="1"/>
  <c r="Q23" i="5"/>
  <c r="S23" i="5" s="1"/>
  <c r="E24" i="5"/>
  <c r="G24" i="5" s="1"/>
  <c r="H24" i="5" s="1"/>
  <c r="M24" i="5"/>
  <c r="O24" i="5" s="1"/>
  <c r="B25" i="5"/>
  <c r="D25" i="5" s="1"/>
  <c r="I25" i="5"/>
  <c r="K25" i="5" s="1"/>
  <c r="AC25" i="5"/>
  <c r="AE25" i="5" s="1"/>
  <c r="E26" i="5"/>
  <c r="G26" i="5" s="1"/>
  <c r="U26" i="5"/>
  <c r="W26" i="5" s="1"/>
  <c r="M27" i="5"/>
  <c r="O27" i="5" s="1"/>
  <c r="AC27" i="5"/>
  <c r="AE27" i="5" s="1"/>
  <c r="Q28" i="5"/>
  <c r="S28" i="5" s="1"/>
  <c r="Y28" i="5"/>
  <c r="AA28" i="5" s="1"/>
  <c r="M29" i="5"/>
  <c r="O29" i="5" s="1"/>
  <c r="P29" i="5" s="1"/>
  <c r="B30" i="5"/>
  <c r="D30" i="5" s="1"/>
  <c r="M30" i="5"/>
  <c r="O30" i="5" s="1"/>
  <c r="Y30" i="5"/>
  <c r="AA30" i="5" s="1"/>
  <c r="C7" i="2"/>
  <c r="K7" i="2"/>
  <c r="E7" i="3"/>
  <c r="U7" i="3"/>
  <c r="E7" i="4"/>
  <c r="U7" i="4"/>
  <c r="E7" i="5"/>
  <c r="U7" i="5"/>
  <c r="C8" i="2"/>
  <c r="C10" i="2"/>
  <c r="C12" i="2"/>
  <c r="C14" i="2"/>
  <c r="C16" i="2"/>
  <c r="C18" i="2"/>
  <c r="C20" i="2"/>
  <c r="C22" i="2"/>
  <c r="C24" i="2"/>
  <c r="C26" i="2"/>
  <c r="C28" i="2"/>
  <c r="C30" i="2"/>
  <c r="E11" i="2"/>
  <c r="E15" i="2"/>
  <c r="E19" i="2"/>
  <c r="E23" i="2"/>
  <c r="E27" i="2"/>
  <c r="G8" i="2"/>
  <c r="G12" i="2"/>
  <c r="G16" i="2"/>
  <c r="G20" i="2"/>
  <c r="G24" i="2"/>
  <c r="G28" i="2"/>
  <c r="I9" i="2"/>
  <c r="I13" i="2"/>
  <c r="I17" i="2"/>
  <c r="I21" i="2"/>
  <c r="I25" i="2"/>
  <c r="I29" i="2"/>
  <c r="K10" i="2"/>
  <c r="K14" i="2"/>
  <c r="K18" i="2"/>
  <c r="K22" i="2"/>
  <c r="K26" i="2"/>
  <c r="K30" i="2"/>
  <c r="M11" i="2"/>
  <c r="M15" i="2"/>
  <c r="M19" i="2"/>
  <c r="M23" i="2"/>
  <c r="M27" i="2"/>
  <c r="O8" i="2"/>
  <c r="O12" i="2"/>
  <c r="O16" i="2"/>
  <c r="O20" i="2"/>
  <c r="O24" i="2"/>
  <c r="O28" i="2"/>
  <c r="E8" i="3"/>
  <c r="G8" i="3" s="1"/>
  <c r="AC8" i="3"/>
  <c r="AE8" i="3" s="1"/>
  <c r="I9" i="3"/>
  <c r="K9" i="3" s="1"/>
  <c r="I10" i="3"/>
  <c r="K10" i="3" s="1"/>
  <c r="Q10" i="3"/>
  <c r="S10" i="3" s="1"/>
  <c r="AC10" i="3"/>
  <c r="AE10" i="3" s="1"/>
  <c r="Q11" i="3"/>
  <c r="S11" i="3" s="1"/>
  <c r="AC12" i="3"/>
  <c r="AE12" i="3" s="1"/>
  <c r="I13" i="3"/>
  <c r="K13" i="3" s="1"/>
  <c r="U13" i="3"/>
  <c r="W13" i="3" s="1"/>
  <c r="B14" i="3"/>
  <c r="D14" i="3" s="1"/>
  <c r="M14" i="3"/>
  <c r="O14" i="3" s="1"/>
  <c r="U15" i="3"/>
  <c r="W15" i="3" s="1"/>
  <c r="B16" i="3"/>
  <c r="D16" i="3" s="1"/>
  <c r="M16" i="3"/>
  <c r="O16" i="3" s="1"/>
  <c r="Y16" i="3"/>
  <c r="AA16" i="3" s="1"/>
  <c r="M17" i="3"/>
  <c r="O17" i="3" s="1"/>
  <c r="B18" i="3"/>
  <c r="D18" i="3" s="1"/>
  <c r="M18" i="3"/>
  <c r="O18" i="3" s="1"/>
  <c r="Y18" i="3"/>
  <c r="AA18" i="3" s="1"/>
  <c r="M19" i="3"/>
  <c r="O19" i="3" s="1"/>
  <c r="B20" i="3"/>
  <c r="D20" i="3" s="1"/>
  <c r="M20" i="3"/>
  <c r="O20" i="3" s="1"/>
  <c r="Y20" i="3"/>
  <c r="AA20" i="3" s="1"/>
  <c r="M21" i="3"/>
  <c r="O21" i="3" s="1"/>
  <c r="B22" i="3"/>
  <c r="D22" i="3" s="1"/>
  <c r="AF22" i="3" s="1"/>
  <c r="M22" i="3"/>
  <c r="O22" i="3" s="1"/>
  <c r="Q23" i="3"/>
  <c r="S23" i="3" s="1"/>
  <c r="AC23" i="3"/>
  <c r="AE23" i="3" s="1"/>
  <c r="M24" i="3"/>
  <c r="O24" i="3" s="1"/>
  <c r="Y24" i="3"/>
  <c r="AA24" i="3" s="1"/>
  <c r="E25" i="3"/>
  <c r="G25" i="3" s="1"/>
  <c r="Y25" i="3"/>
  <c r="AA25" i="3" s="1"/>
  <c r="E26" i="3"/>
  <c r="G26" i="3" s="1"/>
  <c r="Q26" i="3"/>
  <c r="S26" i="3" s="1"/>
  <c r="E27" i="3"/>
  <c r="G27" i="3" s="1"/>
  <c r="Y27" i="3"/>
  <c r="AA27" i="3" s="1"/>
  <c r="E28" i="3"/>
  <c r="G28" i="3" s="1"/>
  <c r="Q28" i="3"/>
  <c r="S28" i="3" s="1"/>
  <c r="E29" i="3"/>
  <c r="G29" i="3" s="1"/>
  <c r="Y29" i="3"/>
  <c r="AA29" i="3" s="1"/>
  <c r="E30" i="3"/>
  <c r="G30" i="3" s="1"/>
  <c r="Q30" i="3"/>
  <c r="S30" i="3" s="1"/>
  <c r="I8" i="4"/>
  <c r="K8" i="4" s="1"/>
  <c r="Y8" i="4"/>
  <c r="AA8" i="4" s="1"/>
  <c r="I9" i="4"/>
  <c r="K9" i="4" s="1"/>
  <c r="Y9" i="4"/>
  <c r="AA9" i="4" s="1"/>
  <c r="E10" i="4"/>
  <c r="G10" i="4" s="1"/>
  <c r="Q10" i="4"/>
  <c r="S10" i="4" s="1"/>
  <c r="AC10" i="4"/>
  <c r="AE10" i="4" s="1"/>
  <c r="I11" i="4"/>
  <c r="K11" i="4" s="1"/>
  <c r="U11" i="4"/>
  <c r="W11" i="4" s="1"/>
  <c r="B12" i="4"/>
  <c r="D12" i="4" s="1"/>
  <c r="M12" i="4"/>
  <c r="O12" i="4" s="1"/>
  <c r="U13" i="4"/>
  <c r="W13" i="4" s="1"/>
  <c r="AC13" i="4"/>
  <c r="AE13" i="4" s="1"/>
  <c r="I14" i="4"/>
  <c r="K14" i="4" s="1"/>
  <c r="U14" i="4"/>
  <c r="W14" i="4" s="1"/>
  <c r="B15" i="4"/>
  <c r="D15" i="4" s="1"/>
  <c r="M15" i="4"/>
  <c r="O15" i="4" s="1"/>
  <c r="U15" i="4"/>
  <c r="W15" i="4" s="1"/>
  <c r="B16" i="4"/>
  <c r="D16" i="4" s="1"/>
  <c r="U16" i="4"/>
  <c r="W16" i="4" s="1"/>
  <c r="I17" i="4"/>
  <c r="K17" i="4" s="1"/>
  <c r="U17" i="4"/>
  <c r="W17" i="4" s="1"/>
  <c r="AC17" i="4"/>
  <c r="AE17" i="4" s="1"/>
  <c r="I18" i="4"/>
  <c r="K18" i="4" s="1"/>
  <c r="U18" i="4"/>
  <c r="W18" i="4" s="1"/>
  <c r="B19" i="4"/>
  <c r="D19" i="4" s="1"/>
  <c r="L19" i="4" s="1"/>
  <c r="M19" i="4"/>
  <c r="O19" i="4" s="1"/>
  <c r="U19" i="4"/>
  <c r="W19" i="4" s="1"/>
  <c r="AC20" i="4"/>
  <c r="AE20" i="4" s="1"/>
  <c r="I21" i="4"/>
  <c r="K21" i="4" s="1"/>
  <c r="U21" i="4"/>
  <c r="W21" i="4" s="1"/>
  <c r="B22" i="4"/>
  <c r="D22" i="4" s="1"/>
  <c r="M22" i="4"/>
  <c r="O22" i="4" s="1"/>
  <c r="Y22" i="4"/>
  <c r="AA22" i="4" s="1"/>
  <c r="E23" i="4"/>
  <c r="G23" i="4" s="1"/>
  <c r="Q23" i="4"/>
  <c r="S23" i="4" s="1"/>
  <c r="Y24" i="4"/>
  <c r="AA24" i="4" s="1"/>
  <c r="E25" i="4"/>
  <c r="G25" i="4" s="1"/>
  <c r="Q25" i="4"/>
  <c r="S25" i="4" s="1"/>
  <c r="AC25" i="4"/>
  <c r="AE25" i="4" s="1"/>
  <c r="M26" i="4"/>
  <c r="O26" i="4" s="1"/>
  <c r="P26" i="4" s="1"/>
  <c r="Y26" i="4"/>
  <c r="AA26" i="4" s="1"/>
  <c r="E27" i="4"/>
  <c r="G27" i="4" s="1"/>
  <c r="Q27" i="4"/>
  <c r="S27" i="4" s="1"/>
  <c r="Y28" i="4"/>
  <c r="AA28" i="4" s="1"/>
  <c r="E29" i="4"/>
  <c r="G29" i="4" s="1"/>
  <c r="Q29" i="4"/>
  <c r="S29" i="4" s="1"/>
  <c r="AC29" i="4"/>
  <c r="AE29" i="4" s="1"/>
  <c r="M30" i="4"/>
  <c r="O30" i="4" s="1"/>
  <c r="P30" i="4" s="1"/>
  <c r="Y30" i="4"/>
  <c r="AA30" i="4" s="1"/>
  <c r="I8" i="5"/>
  <c r="K8" i="5" s="1"/>
  <c r="U8" i="5"/>
  <c r="W8" i="5" s="1"/>
  <c r="Q9" i="5"/>
  <c r="S9" i="5" s="1"/>
  <c r="Y10" i="5"/>
  <c r="AA10" i="5" s="1"/>
  <c r="E11" i="5"/>
  <c r="G11" i="5" s="1"/>
  <c r="Q11" i="5"/>
  <c r="S11" i="5" s="1"/>
  <c r="AC11" i="5"/>
  <c r="AE11" i="5" s="1"/>
  <c r="M12" i="5"/>
  <c r="O12" i="5" s="1"/>
  <c r="Y12" i="5"/>
  <c r="AA12" i="5" s="1"/>
  <c r="AB12" i="5" s="1"/>
  <c r="E13" i="5"/>
  <c r="G13" i="5" s="1"/>
  <c r="Y13" i="5"/>
  <c r="AA13" i="5" s="1"/>
  <c r="I14" i="5"/>
  <c r="K14" i="5" s="1"/>
  <c r="U14" i="5"/>
  <c r="W14" i="5" s="1"/>
  <c r="B15" i="5"/>
  <c r="D15" i="5" s="1"/>
  <c r="M15" i="5"/>
  <c r="O15" i="5" s="1"/>
  <c r="P15" i="5" s="1"/>
  <c r="Y15" i="5"/>
  <c r="AA15" i="5" s="1"/>
  <c r="I16" i="5"/>
  <c r="K16" i="5" s="1"/>
  <c r="U16" i="5"/>
  <c r="W16" i="5" s="1"/>
  <c r="AC17" i="5"/>
  <c r="AE17" i="5" s="1"/>
  <c r="I18" i="5"/>
  <c r="K18" i="5" s="1"/>
  <c r="U18" i="5"/>
  <c r="W18" i="5" s="1"/>
  <c r="I19" i="5"/>
  <c r="K19" i="5" s="1"/>
  <c r="E20" i="5"/>
  <c r="G20" i="5" s="1"/>
  <c r="AC20" i="5"/>
  <c r="AE20" i="5" s="1"/>
  <c r="Q21" i="5"/>
  <c r="S21" i="5" s="1"/>
  <c r="Y21" i="5"/>
  <c r="AA21" i="5" s="1"/>
  <c r="M22" i="5"/>
  <c r="O22" i="5" s="1"/>
  <c r="Y22" i="5"/>
  <c r="AA22" i="5" s="1"/>
  <c r="B23" i="5"/>
  <c r="D23" i="5" s="1"/>
  <c r="M23" i="5"/>
  <c r="O23" i="5" s="1"/>
  <c r="Y23" i="5"/>
  <c r="AA23" i="5" s="1"/>
  <c r="AB23" i="5" s="1"/>
  <c r="B24" i="5"/>
  <c r="D24" i="5" s="1"/>
  <c r="L24" i="5" s="1"/>
  <c r="U24" i="5"/>
  <c r="W24" i="5" s="1"/>
  <c r="X24" i="5" s="1"/>
  <c r="AC24" i="5"/>
  <c r="AE24" i="5" s="1"/>
  <c r="Q25" i="5"/>
  <c r="S25" i="5" s="1"/>
  <c r="Y25" i="5"/>
  <c r="AA25" i="5" s="1"/>
  <c r="M26" i="5"/>
  <c r="O26" i="5" s="1"/>
  <c r="AC26" i="5"/>
  <c r="AE26" i="5" s="1"/>
  <c r="E27" i="5"/>
  <c r="G27" i="5" s="1"/>
  <c r="U27" i="5"/>
  <c r="W27" i="5" s="1"/>
  <c r="E28" i="5"/>
  <c r="G28" i="5" s="1"/>
  <c r="M28" i="5"/>
  <c r="O28" i="5" s="1"/>
  <c r="B29" i="5"/>
  <c r="D29" i="5" s="1"/>
  <c r="T29" i="5" s="1"/>
  <c r="I29" i="5"/>
  <c r="K29" i="5" s="1"/>
  <c r="L29" i="5" s="1"/>
  <c r="U29" i="5"/>
  <c r="W29" i="5" s="1"/>
  <c r="X29" i="5" s="1"/>
  <c r="U30" i="5"/>
  <c r="W30" i="5" s="1"/>
  <c r="B7" i="2"/>
  <c r="P7" i="2" s="1"/>
  <c r="I7" i="2"/>
  <c r="B7" i="3"/>
  <c r="Q7" i="3"/>
  <c r="B7" i="4"/>
  <c r="Q7" i="4"/>
  <c r="B7" i="5"/>
  <c r="Q7" i="5"/>
  <c r="B8" i="2"/>
  <c r="B10" i="2"/>
  <c r="B12" i="2"/>
  <c r="B14" i="2"/>
  <c r="B16" i="2"/>
  <c r="B18" i="2"/>
  <c r="B20" i="2"/>
  <c r="B22" i="2"/>
  <c r="B24" i="2"/>
  <c r="B26" i="2"/>
  <c r="B28" i="2"/>
  <c r="B30" i="2"/>
  <c r="E10" i="2"/>
  <c r="E14" i="2"/>
  <c r="E18" i="2"/>
  <c r="E22" i="2"/>
  <c r="E26" i="2"/>
  <c r="E30" i="2"/>
  <c r="G11" i="2"/>
  <c r="G15" i="2"/>
  <c r="G19" i="2"/>
  <c r="G23" i="2"/>
  <c r="G27" i="2"/>
  <c r="I8" i="2"/>
  <c r="I12" i="2"/>
  <c r="I16" i="2"/>
  <c r="I20" i="2"/>
  <c r="I24" i="2"/>
  <c r="I28" i="2"/>
  <c r="K9" i="2"/>
  <c r="K13" i="2"/>
  <c r="K17" i="2"/>
  <c r="K21" i="2"/>
  <c r="K25" i="2"/>
  <c r="K29" i="2"/>
  <c r="M10" i="2"/>
  <c r="M14" i="2"/>
  <c r="M18" i="2"/>
  <c r="M22" i="2"/>
  <c r="M26" i="2"/>
  <c r="M30" i="2"/>
  <c r="O11" i="2"/>
  <c r="O15" i="2"/>
  <c r="O19" i="2"/>
  <c r="O23" i="2"/>
  <c r="O27" i="2"/>
  <c r="B8" i="3"/>
  <c r="D8" i="3" s="1"/>
  <c r="Q8" i="3"/>
  <c r="S8" i="3" s="1"/>
  <c r="Y8" i="3"/>
  <c r="AA8" i="3" s="1"/>
  <c r="E9" i="3"/>
  <c r="G9" i="3" s="1"/>
  <c r="Q9" i="3"/>
  <c r="S9" i="3" s="1"/>
  <c r="AC9" i="3"/>
  <c r="AE9" i="3" s="1"/>
  <c r="E10" i="3"/>
  <c r="G10" i="3" s="1"/>
  <c r="E11" i="3"/>
  <c r="G11" i="3" s="1"/>
  <c r="M11" i="3"/>
  <c r="O11" i="3" s="1"/>
  <c r="Y11" i="3"/>
  <c r="AA11" i="3" s="1"/>
  <c r="E12" i="3"/>
  <c r="G12" i="3" s="1"/>
  <c r="Q12" i="3"/>
  <c r="S12" i="3" s="1"/>
  <c r="Y12" i="3"/>
  <c r="AA12" i="3" s="1"/>
  <c r="E13" i="3"/>
  <c r="G13" i="3" s="1"/>
  <c r="Q13" i="3"/>
  <c r="S13" i="3" s="1"/>
  <c r="Y14" i="3"/>
  <c r="AA14" i="3" s="1"/>
  <c r="E15" i="3"/>
  <c r="G15" i="3" s="1"/>
  <c r="Q15" i="3"/>
  <c r="S15" i="3" s="1"/>
  <c r="AC15" i="3"/>
  <c r="AE15" i="3" s="1"/>
  <c r="AF15" i="3" s="1"/>
  <c r="U16" i="3"/>
  <c r="W16" i="3" s="1"/>
  <c r="B17" i="3"/>
  <c r="D17" i="3" s="1"/>
  <c r="I17" i="3"/>
  <c r="K17" i="3" s="1"/>
  <c r="U17" i="3"/>
  <c r="W17" i="3" s="1"/>
  <c r="U18" i="3"/>
  <c r="W18" i="3" s="1"/>
  <c r="B19" i="3"/>
  <c r="D19" i="3" s="1"/>
  <c r="P19" i="3" s="1"/>
  <c r="I19" i="3"/>
  <c r="K19" i="3" s="1"/>
  <c r="U19" i="3"/>
  <c r="W19" i="3" s="1"/>
  <c r="U20" i="3"/>
  <c r="W20" i="3" s="1"/>
  <c r="B21" i="3"/>
  <c r="D21" i="3" s="1"/>
  <c r="I21" i="3"/>
  <c r="K21" i="3" s="1"/>
  <c r="U21" i="3"/>
  <c r="W21" i="3" s="1"/>
  <c r="Y22" i="3"/>
  <c r="AA22" i="3" s="1"/>
  <c r="E23" i="3"/>
  <c r="G23" i="3" s="1"/>
  <c r="Y23" i="3"/>
  <c r="AA23" i="3" s="1"/>
  <c r="I24" i="3"/>
  <c r="K24" i="3" s="1"/>
  <c r="U24" i="3"/>
  <c r="W24" i="3" s="1"/>
  <c r="M25" i="3"/>
  <c r="O25" i="3" s="1"/>
  <c r="B26" i="3"/>
  <c r="D26" i="3" s="1"/>
  <c r="T26" i="3" s="1"/>
  <c r="M26" i="3"/>
  <c r="O26" i="3" s="1"/>
  <c r="Y26" i="3"/>
  <c r="AA26" i="3" s="1"/>
  <c r="M27" i="3"/>
  <c r="O27" i="3" s="1"/>
  <c r="B28" i="3"/>
  <c r="D28" i="3" s="1"/>
  <c r="T28" i="3" s="1"/>
  <c r="M28" i="3"/>
  <c r="O28" i="3" s="1"/>
  <c r="Y28" i="3"/>
  <c r="AA28" i="3" s="1"/>
  <c r="M29" i="3"/>
  <c r="O29" i="3" s="1"/>
  <c r="B30" i="3"/>
  <c r="D30" i="3" s="1"/>
  <c r="T30" i="3" s="1"/>
  <c r="M30" i="3"/>
  <c r="O30" i="3" s="1"/>
  <c r="Y30" i="3"/>
  <c r="AA30" i="3" s="1"/>
  <c r="E8" i="4"/>
  <c r="G8" i="4" s="1"/>
  <c r="U8" i="4"/>
  <c r="W8" i="4" s="1"/>
  <c r="E9" i="4"/>
  <c r="G9" i="4" s="1"/>
  <c r="U9" i="4"/>
  <c r="W9" i="4" s="1"/>
  <c r="B10" i="4"/>
  <c r="D10" i="4" s="1"/>
  <c r="M10" i="4"/>
  <c r="O10" i="4" s="1"/>
  <c r="Y10" i="4"/>
  <c r="AA10" i="4" s="1"/>
  <c r="E11" i="4"/>
  <c r="G11" i="4" s="1"/>
  <c r="Q11" i="4"/>
  <c r="S11" i="4" s="1"/>
  <c r="Y12" i="4"/>
  <c r="AA12" i="4" s="1"/>
  <c r="AB12" i="4" s="1"/>
  <c r="E13" i="4"/>
  <c r="G13" i="4" s="1"/>
  <c r="Q13" i="4"/>
  <c r="S13" i="4" s="1"/>
  <c r="AC14" i="4"/>
  <c r="AE14" i="4" s="1"/>
  <c r="I15" i="4"/>
  <c r="K15" i="4" s="1"/>
  <c r="I16" i="4"/>
  <c r="K16" i="4" s="1"/>
  <c r="Q16" i="4"/>
  <c r="S16" i="4" s="1"/>
  <c r="AC16" i="4"/>
  <c r="AE16" i="4" s="1"/>
  <c r="Q17" i="4"/>
  <c r="S17" i="4" s="1"/>
  <c r="AC18" i="4"/>
  <c r="AE18" i="4" s="1"/>
  <c r="I19" i="4"/>
  <c r="K19" i="4" s="1"/>
  <c r="B20" i="4"/>
  <c r="D20" i="4" s="1"/>
  <c r="M20" i="4"/>
  <c r="O20" i="4" s="1"/>
  <c r="Y20" i="4"/>
  <c r="AA20" i="4" s="1"/>
  <c r="E21" i="4"/>
  <c r="G21" i="4" s="1"/>
  <c r="Q21" i="4"/>
  <c r="S21" i="4" s="1"/>
  <c r="AC21" i="4"/>
  <c r="AE21" i="4" s="1"/>
  <c r="I22" i="4"/>
  <c r="K22" i="4" s="1"/>
  <c r="U22" i="4"/>
  <c r="W22" i="4" s="1"/>
  <c r="AC23" i="4"/>
  <c r="AE23" i="4" s="1"/>
  <c r="I24" i="4"/>
  <c r="K24" i="4" s="1"/>
  <c r="U24" i="4"/>
  <c r="W24" i="4" s="1"/>
  <c r="B25" i="4"/>
  <c r="D25" i="4" s="1"/>
  <c r="M25" i="4"/>
  <c r="O25" i="4" s="1"/>
  <c r="Y25" i="4"/>
  <c r="AA25" i="4" s="1"/>
  <c r="I26" i="4"/>
  <c r="K26" i="4" s="1"/>
  <c r="U26" i="4"/>
  <c r="W26" i="4" s="1"/>
  <c r="AC27" i="4"/>
  <c r="AE27" i="4" s="1"/>
  <c r="I28" i="4"/>
  <c r="K28" i="4" s="1"/>
  <c r="U28" i="4"/>
  <c r="W28" i="4" s="1"/>
  <c r="B29" i="4"/>
  <c r="D29" i="4" s="1"/>
  <c r="M29" i="4"/>
  <c r="O29" i="4" s="1"/>
  <c r="Y29" i="4"/>
  <c r="AA29" i="4" s="1"/>
  <c r="I30" i="4"/>
  <c r="K30" i="4" s="1"/>
  <c r="U30" i="4"/>
  <c r="W30" i="4" s="1"/>
  <c r="E8" i="5"/>
  <c r="G8" i="5" s="1"/>
  <c r="B9" i="5"/>
  <c r="D9" i="5" s="1"/>
  <c r="M9" i="5"/>
  <c r="O9" i="5" s="1"/>
  <c r="AC9" i="5"/>
  <c r="AE9" i="5" s="1"/>
  <c r="I10" i="5"/>
  <c r="K10" i="5" s="1"/>
  <c r="U10" i="5"/>
  <c r="W10" i="5" s="1"/>
  <c r="B11" i="5"/>
  <c r="D11" i="5" s="1"/>
  <c r="M11" i="5"/>
  <c r="O11" i="5" s="1"/>
  <c r="Y11" i="5"/>
  <c r="AA11" i="5" s="1"/>
  <c r="I12" i="5"/>
  <c r="K12" i="5" s="1"/>
  <c r="U12" i="5"/>
  <c r="W12" i="5" s="1"/>
  <c r="M13" i="5"/>
  <c r="O13" i="5" s="1"/>
  <c r="E14" i="5"/>
  <c r="G14" i="5" s="1"/>
  <c r="Q14" i="5"/>
  <c r="S14" i="5" s="1"/>
  <c r="AC14" i="5"/>
  <c r="AE14" i="5" s="1"/>
  <c r="I15" i="5"/>
  <c r="K15" i="5" s="1"/>
  <c r="E16" i="5"/>
  <c r="G16" i="5" s="1"/>
  <c r="B17" i="5"/>
  <c r="D17" i="5" s="1"/>
  <c r="M17" i="5"/>
  <c r="O17" i="5" s="1"/>
  <c r="Y17" i="5"/>
  <c r="AA17" i="5" s="1"/>
  <c r="E18" i="5"/>
  <c r="G18" i="5" s="1"/>
  <c r="Q18" i="5"/>
  <c r="S18" i="5" s="1"/>
  <c r="AC18" i="5"/>
  <c r="AE18" i="5" s="1"/>
  <c r="U19" i="5"/>
  <c r="W19" i="5" s="1"/>
  <c r="B20" i="5"/>
  <c r="D20" i="5" s="1"/>
  <c r="Q20" i="5"/>
  <c r="S20" i="5" s="1"/>
  <c r="Y20" i="5"/>
  <c r="AA20" i="5" s="1"/>
  <c r="E21" i="5"/>
  <c r="G21" i="5" s="1"/>
  <c r="B22" i="5"/>
  <c r="D22" i="5" s="1"/>
  <c r="U22" i="5"/>
  <c r="W22" i="5" s="1"/>
  <c r="I23" i="5"/>
  <c r="K23" i="5" s="1"/>
  <c r="I24" i="5"/>
  <c r="K24" i="5" s="1"/>
  <c r="E25" i="5"/>
  <c r="G25" i="5" s="1"/>
  <c r="B26" i="5"/>
  <c r="D26" i="5" s="1"/>
  <c r="Q26" i="5"/>
  <c r="S26" i="5" s="1"/>
  <c r="Q27" i="5"/>
  <c r="S27" i="5" s="1"/>
  <c r="B28" i="5"/>
  <c r="D28" i="5" s="1"/>
  <c r="U28" i="5"/>
  <c r="W28" i="5" s="1"/>
  <c r="AC28" i="5"/>
  <c r="AE28" i="5" s="1"/>
  <c r="Q29" i="5"/>
  <c r="S29" i="5" s="1"/>
  <c r="AC29" i="5"/>
  <c r="AE29" i="5" s="1"/>
  <c r="X11" i="5"/>
  <c r="AB17" i="4"/>
  <c r="AB30" i="4"/>
  <c r="H19" i="4"/>
  <c r="T11" i="3"/>
  <c r="U5" i="5"/>
  <c r="U34" i="5" s="1"/>
  <c r="Q5" i="5"/>
  <c r="Q34" i="5" s="1"/>
  <c r="M5" i="5"/>
  <c r="M34" i="5" s="1"/>
  <c r="I5" i="5"/>
  <c r="I34" i="5" s="1"/>
  <c r="E5" i="5"/>
  <c r="E34" i="5" s="1"/>
  <c r="B5" i="5"/>
  <c r="U4" i="5"/>
  <c r="Q4" i="5"/>
  <c r="M4" i="5"/>
  <c r="I4" i="5"/>
  <c r="E4" i="5"/>
  <c r="B4" i="5"/>
  <c r="U3" i="5"/>
  <c r="Q3" i="5"/>
  <c r="M3" i="5"/>
  <c r="I3" i="5"/>
  <c r="E3" i="5"/>
  <c r="B3" i="5"/>
  <c r="U5" i="4"/>
  <c r="U34" i="4" s="1"/>
  <c r="Q5" i="4"/>
  <c r="Q34" i="4" s="1"/>
  <c r="M5" i="4"/>
  <c r="M34" i="4" s="1"/>
  <c r="I5" i="4"/>
  <c r="I34" i="4" s="1"/>
  <c r="E5" i="4"/>
  <c r="E34" i="4" s="1"/>
  <c r="B5" i="4"/>
  <c r="U4" i="4"/>
  <c r="Q4" i="4"/>
  <c r="M4" i="4"/>
  <c r="I4" i="4"/>
  <c r="E4" i="4"/>
  <c r="B4" i="4"/>
  <c r="U3" i="4"/>
  <c r="Q3" i="4"/>
  <c r="M3" i="4"/>
  <c r="I3" i="4"/>
  <c r="E3" i="4"/>
  <c r="B3" i="4"/>
  <c r="U5" i="3"/>
  <c r="U34" i="3" s="1"/>
  <c r="Q5" i="3"/>
  <c r="Q34" i="3" s="1"/>
  <c r="M5" i="3"/>
  <c r="M34" i="3" s="1"/>
  <c r="I5" i="3"/>
  <c r="I34" i="3" s="1"/>
  <c r="U4" i="3"/>
  <c r="Q4" i="3"/>
  <c r="M4" i="3"/>
  <c r="I4" i="3"/>
  <c r="U3" i="3"/>
  <c r="Q3" i="3"/>
  <c r="M3" i="3"/>
  <c r="I3" i="3"/>
  <c r="E4" i="3"/>
  <c r="E5" i="3"/>
  <c r="E34" i="3" s="1"/>
  <c r="E3" i="3"/>
  <c r="B5" i="3"/>
  <c r="B4" i="3"/>
  <c r="B3" i="3"/>
  <c r="K5" i="2"/>
  <c r="K34" i="2" s="1"/>
  <c r="I5" i="2"/>
  <c r="I34" i="2" s="1"/>
  <c r="G5" i="2"/>
  <c r="G34" i="2" s="1"/>
  <c r="E5" i="2"/>
  <c r="E34" i="2" s="1"/>
  <c r="K4" i="2"/>
  <c r="I4" i="2"/>
  <c r="G4" i="2"/>
  <c r="E4" i="2"/>
  <c r="K3" i="2"/>
  <c r="I3" i="2"/>
  <c r="G3" i="2"/>
  <c r="E3" i="2"/>
  <c r="C5" i="2"/>
  <c r="C34" i="2" s="1"/>
  <c r="C4" i="2"/>
  <c r="C3" i="2"/>
  <c r="B5" i="2"/>
  <c r="B4" i="2"/>
  <c r="B3" i="2"/>
  <c r="T17" i="3" l="1"/>
  <c r="AF29" i="4"/>
  <c r="AB22" i="3"/>
  <c r="L14" i="4"/>
  <c r="H8" i="3"/>
  <c r="T26" i="4"/>
  <c r="H11" i="4"/>
  <c r="AB29" i="5"/>
  <c r="P16" i="5"/>
  <c r="T24" i="4"/>
  <c r="X12" i="4"/>
  <c r="L16" i="3"/>
  <c r="L11" i="3"/>
  <c r="T23" i="5"/>
  <c r="AB18" i="5"/>
  <c r="L27" i="4"/>
  <c r="AF10" i="5"/>
  <c r="L17" i="3"/>
  <c r="P15" i="3"/>
  <c r="H8" i="5"/>
  <c r="T30" i="4"/>
  <c r="AB11" i="3"/>
  <c r="P21" i="5"/>
  <c r="T12" i="5"/>
  <c r="P21" i="4"/>
  <c r="P13" i="5"/>
  <c r="AF26" i="3"/>
  <c r="P11" i="5"/>
  <c r="X18" i="4"/>
  <c r="T8" i="5"/>
  <c r="H13" i="3"/>
  <c r="X8" i="5"/>
  <c r="L14" i="3"/>
  <c r="AB14" i="4"/>
  <c r="P26" i="3"/>
  <c r="L10" i="4"/>
  <c r="H23" i="4"/>
  <c r="AF9" i="4"/>
  <c r="L15" i="5"/>
  <c r="T13" i="5"/>
  <c r="X24" i="4"/>
  <c r="H27" i="5"/>
  <c r="AB13" i="5"/>
  <c r="P23" i="2"/>
  <c r="AE31" i="5"/>
  <c r="AF19" i="4"/>
  <c r="X16" i="3"/>
  <c r="H13" i="5"/>
  <c r="AB21" i="4"/>
  <c r="AF27" i="3"/>
  <c r="N21" i="2"/>
  <c r="AB24" i="5"/>
  <c r="T10" i="5"/>
  <c r="T19" i="4"/>
  <c r="X21" i="4"/>
  <c r="AF12" i="5"/>
  <c r="P19" i="2"/>
  <c r="AB15" i="3"/>
  <c r="AF21" i="4"/>
  <c r="P10" i="5"/>
  <c r="AB11" i="5"/>
  <c r="T21" i="4"/>
  <c r="T16" i="3"/>
  <c r="AB18" i="4"/>
  <c r="T27" i="5"/>
  <c r="H21" i="4"/>
  <c r="N18" i="2"/>
  <c r="P24" i="5"/>
  <c r="X19" i="4"/>
  <c r="AF17" i="4"/>
  <c r="L23" i="4"/>
  <c r="P11" i="3"/>
  <c r="T21" i="5"/>
  <c r="T16" i="4"/>
  <c r="H26" i="3"/>
  <c r="AF10" i="3"/>
  <c r="P28" i="4"/>
  <c r="AF12" i="4"/>
  <c r="M31" i="2"/>
  <c r="T14" i="4"/>
  <c r="P8" i="3"/>
  <c r="T10" i="3"/>
  <c r="L21" i="4"/>
  <c r="H11" i="3"/>
  <c r="AB25" i="3"/>
  <c r="L28" i="4"/>
  <c r="H14" i="4"/>
  <c r="P10" i="3"/>
  <c r="P17" i="4"/>
  <c r="X24" i="3"/>
  <c r="T12" i="4"/>
  <c r="X9" i="3"/>
  <c r="X17" i="5"/>
  <c r="X23" i="3"/>
  <c r="L30" i="4"/>
  <c r="L24" i="3"/>
  <c r="H10" i="3"/>
  <c r="H25" i="3"/>
  <c r="L10" i="3"/>
  <c r="X19" i="5"/>
  <c r="H12" i="4"/>
  <c r="H21" i="3"/>
  <c r="AB29" i="4"/>
  <c r="H15" i="4"/>
  <c r="AB11" i="4"/>
  <c r="T20" i="3"/>
  <c r="AF16" i="5"/>
  <c r="L22" i="3"/>
  <c r="L9" i="5"/>
  <c r="AB22" i="5"/>
  <c r="P25" i="3"/>
  <c r="X30" i="4"/>
  <c r="AB13" i="3"/>
  <c r="AF14" i="4"/>
  <c r="X14" i="4"/>
  <c r="AF8" i="3"/>
  <c r="AB30" i="5"/>
  <c r="T17" i="5"/>
  <c r="AF26" i="4"/>
  <c r="P11" i="4"/>
  <c r="T16" i="5"/>
  <c r="AF13" i="4"/>
  <c r="O31" i="2"/>
  <c r="X21" i="3"/>
  <c r="T8" i="3"/>
  <c r="L12" i="5"/>
  <c r="P12" i="4"/>
  <c r="P12" i="5"/>
  <c r="T11" i="5"/>
  <c r="AB10" i="5"/>
  <c r="H11" i="5"/>
  <c r="AE31" i="4"/>
  <c r="AA31" i="5"/>
  <c r="N14" i="2"/>
  <c r="P8" i="5"/>
  <c r="X26" i="3"/>
  <c r="AE31" i="3"/>
  <c r="L30" i="3"/>
  <c r="AF24" i="3"/>
  <c r="AB30" i="3"/>
  <c r="H20" i="4"/>
  <c r="AF23" i="5"/>
  <c r="L8" i="5"/>
  <c r="AA31" i="4"/>
  <c r="AF11" i="3"/>
  <c r="X28" i="3"/>
  <c r="AF27" i="5"/>
  <c r="AB26" i="3"/>
  <c r="L13" i="3"/>
  <c r="AB21" i="5"/>
  <c r="L28" i="3"/>
  <c r="P9" i="5"/>
  <c r="AA31" i="3"/>
  <c r="T25" i="3"/>
  <c r="AF24" i="4"/>
  <c r="H10" i="5"/>
  <c r="P22" i="3"/>
  <c r="L24" i="4"/>
  <c r="AF20" i="4"/>
  <c r="L14" i="5"/>
  <c r="P8" i="4"/>
  <c r="X13" i="3"/>
  <c r="P20" i="4"/>
  <c r="AB16" i="3"/>
  <c r="L26" i="3"/>
  <c r="P13" i="3"/>
  <c r="X23" i="5"/>
  <c r="H15" i="3"/>
  <c r="L21" i="3"/>
  <c r="X9" i="5"/>
  <c r="L20" i="4"/>
  <c r="X17" i="4"/>
  <c r="X14" i="5"/>
  <c r="AF20" i="3"/>
  <c r="P27" i="2"/>
  <c r="L26" i="5"/>
  <c r="AF25" i="4"/>
  <c r="T14" i="5"/>
  <c r="X10" i="3"/>
  <c r="AB23" i="4"/>
  <c r="T9" i="5"/>
  <c r="AB8" i="3"/>
  <c r="T12" i="3"/>
  <c r="P14" i="4"/>
  <c r="AB28" i="4"/>
  <c r="AB26" i="4"/>
  <c r="T30" i="5"/>
  <c r="X16" i="5"/>
  <c r="AB15" i="4"/>
  <c r="L16" i="5"/>
  <c r="X22" i="3"/>
  <c r="T21" i="3"/>
  <c r="X8" i="3"/>
  <c r="AB16" i="5"/>
  <c r="L8" i="3"/>
  <c r="T13" i="3"/>
  <c r="H13" i="4"/>
  <c r="T18" i="4"/>
  <c r="P14" i="5"/>
  <c r="AB15" i="5"/>
  <c r="X20" i="3"/>
  <c r="AB18" i="3"/>
  <c r="N30" i="2"/>
  <c r="L22" i="4"/>
  <c r="X30" i="3"/>
  <c r="T15" i="3"/>
  <c r="L20" i="3"/>
  <c r="L8" i="4"/>
  <c r="H14" i="5"/>
  <c r="AF23" i="4"/>
  <c r="AF17" i="3"/>
  <c r="L25" i="5"/>
  <c r="D13" i="2"/>
  <c r="X15" i="3"/>
  <c r="H16" i="3"/>
  <c r="AB8" i="4"/>
  <c r="P23" i="5"/>
  <c r="X8" i="4"/>
  <c r="T29" i="3"/>
  <c r="T8" i="4"/>
  <c r="P29" i="3"/>
  <c r="H30" i="3"/>
  <c r="P16" i="3"/>
  <c r="T25" i="4"/>
  <c r="AB19" i="4"/>
  <c r="AF16" i="3"/>
  <c r="H25" i="4"/>
  <c r="AF11" i="5"/>
  <c r="H30" i="4"/>
  <c r="T27" i="3"/>
  <c r="H9" i="4"/>
  <c r="AF8" i="4"/>
  <c r="P25" i="4"/>
  <c r="X26" i="5"/>
  <c r="AF28" i="3"/>
  <c r="X14" i="3"/>
  <c r="AB29" i="3"/>
  <c r="AB14" i="3"/>
  <c r="AB10" i="4"/>
  <c r="H26" i="5"/>
  <c r="L10" i="5"/>
  <c r="AF30" i="4"/>
  <c r="X25" i="3"/>
  <c r="L29" i="3"/>
  <c r="P30" i="3"/>
  <c r="T24" i="3"/>
  <c r="P22" i="4"/>
  <c r="H30" i="5"/>
  <c r="L21" i="5"/>
  <c r="L25" i="3"/>
  <c r="X13" i="4"/>
  <c r="H16" i="5"/>
  <c r="AF28" i="5"/>
  <c r="P21" i="3"/>
  <c r="X10" i="5"/>
  <c r="AF30" i="3"/>
  <c r="AF22" i="4"/>
  <c r="X30" i="5"/>
  <c r="T19" i="3"/>
  <c r="T22" i="4"/>
  <c r="L30" i="5"/>
  <c r="X16" i="4"/>
  <c r="H16" i="4"/>
  <c r="AF16" i="4"/>
  <c r="P16" i="4"/>
  <c r="L19" i="5"/>
  <c r="T20" i="5"/>
  <c r="X22" i="4"/>
  <c r="AB19" i="5"/>
  <c r="T9" i="3"/>
  <c r="T11" i="4"/>
  <c r="AF27" i="4"/>
  <c r="H26" i="4"/>
  <c r="AF19" i="5"/>
  <c r="AB23" i="3"/>
  <c r="X26" i="4"/>
  <c r="T19" i="5"/>
  <c r="L9" i="3"/>
  <c r="P23" i="3"/>
  <c r="T22" i="3"/>
  <c r="T14" i="3"/>
  <c r="H29" i="4"/>
  <c r="L26" i="4"/>
  <c r="X21" i="5"/>
  <c r="AF24" i="5"/>
  <c r="H19" i="5"/>
  <c r="H22" i="4"/>
  <c r="T15" i="4"/>
  <c r="L11" i="4"/>
  <c r="P19" i="5"/>
  <c r="P14" i="3"/>
  <c r="AB22" i="4"/>
  <c r="T26" i="5"/>
  <c r="T18" i="5"/>
  <c r="T29" i="4"/>
  <c r="X25" i="5"/>
  <c r="H18" i="5"/>
  <c r="AF21" i="3"/>
  <c r="X29" i="3"/>
  <c r="AF23" i="3"/>
  <c r="H22" i="3"/>
  <c r="H14" i="3"/>
  <c r="X29" i="4"/>
  <c r="H21" i="5"/>
  <c r="T24" i="5"/>
  <c r="T28" i="4"/>
  <c r="L23" i="3"/>
  <c r="X27" i="4"/>
  <c r="AB9" i="3"/>
  <c r="AF14" i="3"/>
  <c r="P27" i="4"/>
  <c r="H29" i="3"/>
  <c r="T23" i="3"/>
  <c r="AB20" i="4"/>
  <c r="L29" i="4"/>
  <c r="L23" i="5"/>
  <c r="H12" i="5"/>
  <c r="AF17" i="5"/>
  <c r="L15" i="4"/>
  <c r="H23" i="3"/>
  <c r="P27" i="3"/>
  <c r="P29" i="4"/>
  <c r="H27" i="3"/>
  <c r="L15" i="3"/>
  <c r="H28" i="3"/>
  <c r="H20" i="3"/>
  <c r="H24" i="3"/>
  <c r="P19" i="4"/>
  <c r="T13" i="4"/>
  <c r="P25" i="5"/>
  <c r="AF14" i="5"/>
  <c r="AB16" i="4"/>
  <c r="L16" i="4"/>
  <c r="H19" i="3"/>
  <c r="AB28" i="3"/>
  <c r="AB20" i="3"/>
  <c r="AB24" i="3"/>
  <c r="AF15" i="4"/>
  <c r="L13" i="4"/>
  <c r="X25" i="4"/>
  <c r="X15" i="4"/>
  <c r="AF26" i="5"/>
  <c r="P17" i="3"/>
  <c r="AF19" i="3"/>
  <c r="P28" i="3"/>
  <c r="P20" i="3"/>
  <c r="P24" i="3"/>
  <c r="P15" i="4"/>
  <c r="AB13" i="4"/>
  <c r="L25" i="4"/>
  <c r="P18" i="4"/>
  <c r="T25" i="5"/>
  <c r="X12" i="5"/>
  <c r="AF11" i="4"/>
  <c r="P13" i="4"/>
  <c r="AB25" i="4"/>
  <c r="AF18" i="4"/>
  <c r="AF22" i="5"/>
  <c r="P9" i="3"/>
  <c r="H17" i="3"/>
  <c r="H12" i="3"/>
  <c r="P18" i="3"/>
  <c r="H27" i="4"/>
  <c r="AB27" i="4"/>
  <c r="T9" i="4"/>
  <c r="H18" i="4"/>
  <c r="AF28" i="4"/>
  <c r="AF18" i="3"/>
  <c r="X9" i="4"/>
  <c r="AB25" i="5"/>
  <c r="P18" i="5"/>
  <c r="AB12" i="3"/>
  <c r="T10" i="4"/>
  <c r="P28" i="5"/>
  <c r="AF18" i="5"/>
  <c r="X20" i="4"/>
  <c r="H28" i="4"/>
  <c r="X20" i="5"/>
  <c r="AB27" i="3"/>
  <c r="H9" i="3"/>
  <c r="AF12" i="3"/>
  <c r="L18" i="3"/>
  <c r="T27" i="4"/>
  <c r="P9" i="4"/>
  <c r="X10" i="4"/>
  <c r="X28" i="4"/>
  <c r="H17" i="4"/>
  <c r="P20" i="5"/>
  <c r="AF30" i="5"/>
  <c r="L18" i="5"/>
  <c r="AB10" i="3"/>
  <c r="X17" i="3"/>
  <c r="P10" i="4"/>
  <c r="T18" i="3"/>
  <c r="AF10" i="4"/>
  <c r="L18" i="4"/>
  <c r="H18" i="3"/>
  <c r="L9" i="4"/>
  <c r="H25" i="5"/>
  <c r="T20" i="4"/>
  <c r="P12" i="3"/>
  <c r="X18" i="3"/>
  <c r="AB9" i="4"/>
  <c r="H10" i="4"/>
  <c r="T17" i="4"/>
  <c r="P30" i="5"/>
  <c r="X18" i="5"/>
  <c r="AB21" i="3"/>
  <c r="L17" i="5"/>
  <c r="L11" i="5"/>
  <c r="H9" i="5"/>
  <c r="H22" i="5"/>
  <c r="L28" i="5"/>
  <c r="AF20" i="5"/>
  <c r="P17" i="5"/>
  <c r="AB9" i="5"/>
  <c r="T22" i="5"/>
  <c r="H17" i="5"/>
  <c r="H20" i="5"/>
  <c r="X27" i="3"/>
  <c r="AB17" i="5"/>
  <c r="AB28" i="5"/>
  <c r="AB20" i="5"/>
  <c r="AF21" i="5"/>
  <c r="H28" i="5"/>
  <c r="T28" i="5"/>
  <c r="X27" i="5"/>
  <c r="AB27" i="5"/>
  <c r="L27" i="5"/>
  <c r="AF29" i="5"/>
  <c r="P22" i="5"/>
  <c r="AF29" i="3"/>
  <c r="AF25" i="3"/>
  <c r="X11" i="4"/>
  <c r="AB19" i="3"/>
  <c r="AF9" i="3"/>
  <c r="X23" i="4"/>
  <c r="L27" i="3"/>
  <c r="X19" i="3"/>
  <c r="AF25" i="5"/>
  <c r="AB26" i="5"/>
  <c r="P26" i="5"/>
  <c r="L22" i="5"/>
  <c r="X22" i="5"/>
  <c r="X28" i="5"/>
  <c r="L20" i="5"/>
  <c r="AF9" i="5"/>
  <c r="L19" i="3"/>
  <c r="AF13" i="5"/>
  <c r="P15" i="2"/>
  <c r="D15" i="2"/>
  <c r="N11" i="2"/>
  <c r="P11" i="2"/>
  <c r="E31" i="2"/>
  <c r="G31" i="2"/>
  <c r="I31" i="2"/>
  <c r="K31" i="2"/>
  <c r="P24" i="2"/>
  <c r="N24" i="2"/>
  <c r="P16" i="2"/>
  <c r="N16" i="2"/>
  <c r="P12" i="2"/>
  <c r="N12" i="2"/>
  <c r="P8" i="2"/>
  <c r="N8" i="2"/>
  <c r="P21" i="2"/>
  <c r="N7" i="2"/>
  <c r="N23" i="2"/>
  <c r="P28" i="2"/>
  <c r="N28" i="2"/>
  <c r="P20" i="2"/>
  <c r="N20" i="2"/>
  <c r="P29" i="2"/>
  <c r="N29" i="2"/>
  <c r="P25" i="2"/>
  <c r="N25" i="2"/>
  <c r="P17" i="2"/>
  <c r="N17" i="2"/>
  <c r="P13" i="2"/>
  <c r="N13" i="2"/>
  <c r="P9" i="2"/>
  <c r="N9" i="2"/>
  <c r="P14" i="2"/>
  <c r="N27" i="2"/>
  <c r="P26" i="2"/>
  <c r="N26" i="2"/>
  <c r="P22" i="2"/>
  <c r="N22" i="2"/>
  <c r="P10" i="2"/>
  <c r="N10" i="2"/>
  <c r="P18" i="2"/>
  <c r="N15" i="2"/>
  <c r="P30" i="2"/>
  <c r="N19" i="2"/>
  <c r="C31" i="2"/>
  <c r="W7" i="5"/>
  <c r="S7" i="5"/>
  <c r="O7" i="5"/>
  <c r="K7" i="5"/>
  <c r="G7" i="5"/>
  <c r="D7" i="5"/>
  <c r="W7" i="4"/>
  <c r="S7" i="4"/>
  <c r="O7" i="4"/>
  <c r="K7" i="4"/>
  <c r="G7" i="4"/>
  <c r="G31" i="4" s="1"/>
  <c r="D7" i="4"/>
  <c r="W7" i="3"/>
  <c r="S7" i="3"/>
  <c r="O7" i="3"/>
  <c r="K7" i="3"/>
  <c r="D7" i="3"/>
  <c r="AF7" i="3" s="1"/>
  <c r="G7" i="3"/>
  <c r="L30" i="2"/>
  <c r="L29" i="2"/>
  <c r="L28" i="2"/>
  <c r="L27" i="2"/>
  <c r="L26" i="2"/>
  <c r="L25" i="2"/>
  <c r="L24" i="2"/>
  <c r="L23" i="2"/>
  <c r="L22" i="2"/>
  <c r="L21" i="2"/>
  <c r="L20" i="2"/>
  <c r="L19" i="2"/>
  <c r="L18" i="2"/>
  <c r="L17" i="2"/>
  <c r="L16" i="2"/>
  <c r="L15" i="2"/>
  <c r="L14" i="2"/>
  <c r="L13" i="2"/>
  <c r="L12" i="2"/>
  <c r="L11" i="2"/>
  <c r="L10" i="2"/>
  <c r="L9" i="2"/>
  <c r="L8" i="2"/>
  <c r="L7" i="2"/>
  <c r="J30" i="2"/>
  <c r="J29" i="2"/>
  <c r="J28" i="2"/>
  <c r="J27" i="2"/>
  <c r="J26" i="2"/>
  <c r="J25" i="2"/>
  <c r="J24" i="2"/>
  <c r="J23" i="2"/>
  <c r="J22" i="2"/>
  <c r="J21" i="2"/>
  <c r="J20" i="2"/>
  <c r="J19" i="2"/>
  <c r="J18" i="2"/>
  <c r="J17" i="2"/>
  <c r="J16" i="2"/>
  <c r="J15" i="2"/>
  <c r="J14" i="2"/>
  <c r="J13" i="2"/>
  <c r="J12" i="2"/>
  <c r="J11" i="2"/>
  <c r="J10" i="2"/>
  <c r="J9" i="2"/>
  <c r="J8" i="2"/>
  <c r="J7" i="2"/>
  <c r="H30" i="2"/>
  <c r="H29" i="2"/>
  <c r="H28" i="2"/>
  <c r="H27" i="2"/>
  <c r="H26" i="2"/>
  <c r="H25" i="2"/>
  <c r="H24" i="2"/>
  <c r="H23" i="2"/>
  <c r="H22" i="2"/>
  <c r="H21" i="2"/>
  <c r="H20" i="2"/>
  <c r="H19" i="2"/>
  <c r="H18" i="2"/>
  <c r="H17" i="2"/>
  <c r="H16" i="2"/>
  <c r="H15" i="2"/>
  <c r="H14" i="2"/>
  <c r="H13" i="2"/>
  <c r="H12" i="2"/>
  <c r="H11" i="2"/>
  <c r="H10" i="2"/>
  <c r="H9" i="2"/>
  <c r="H8" i="2"/>
  <c r="H7" i="2"/>
  <c r="F30" i="2"/>
  <c r="F29" i="2"/>
  <c r="F28" i="2"/>
  <c r="F27" i="2"/>
  <c r="F26" i="2"/>
  <c r="F25" i="2"/>
  <c r="F24" i="2"/>
  <c r="F23" i="2"/>
  <c r="F22" i="2"/>
  <c r="F21" i="2"/>
  <c r="F20" i="2"/>
  <c r="F19" i="2"/>
  <c r="F18" i="2"/>
  <c r="F17" i="2"/>
  <c r="F16" i="2"/>
  <c r="F15" i="2"/>
  <c r="F14" i="2"/>
  <c r="F13" i="2"/>
  <c r="F12" i="2"/>
  <c r="F11" i="2"/>
  <c r="F10" i="2"/>
  <c r="F9" i="2"/>
  <c r="F8" i="2"/>
  <c r="F7" i="2"/>
  <c r="D30" i="2"/>
  <c r="D29" i="2"/>
  <c r="D28" i="2"/>
  <c r="D27" i="2"/>
  <c r="D26" i="2"/>
  <c r="D25" i="2"/>
  <c r="D24" i="2"/>
  <c r="D23" i="2"/>
  <c r="D22" i="2"/>
  <c r="D21" i="2"/>
  <c r="D20" i="2"/>
  <c r="D19" i="2"/>
  <c r="D18" i="2"/>
  <c r="D17" i="2"/>
  <c r="D16" i="2"/>
  <c r="D14" i="2"/>
  <c r="D12" i="2"/>
  <c r="D11" i="2"/>
  <c r="D10" i="2"/>
  <c r="D9" i="2"/>
  <c r="D8" i="2"/>
  <c r="D7" i="2"/>
  <c r="J31" i="2" l="1" a="1"/>
  <c r="J31" i="2" s="1"/>
  <c r="I35" i="2" s="1"/>
  <c r="F31" i="2" a="1"/>
  <c r="F31" i="2" s="1"/>
  <c r="E35" i="2" s="1"/>
  <c r="H31" i="2" a="1"/>
  <c r="H31" i="2" s="1"/>
  <c r="G35" i="2" s="1"/>
  <c r="W31" i="4"/>
  <c r="K31" i="4"/>
  <c r="W31" i="5"/>
  <c r="K31" i="5"/>
  <c r="L31" i="2" a="1"/>
  <c r="L31" i="2" s="1"/>
  <c r="K35" i="2" s="1"/>
  <c r="P31" i="2" a="1"/>
  <c r="P31" i="2" s="1"/>
  <c r="O35" i="2" s="1"/>
  <c r="D31" i="2" a="1"/>
  <c r="D31" i="2" s="1"/>
  <c r="C35" i="2" s="1"/>
  <c r="G31" i="3"/>
  <c r="O31" i="3"/>
  <c r="S31" i="3"/>
  <c r="W31" i="3"/>
  <c r="S31" i="4"/>
  <c r="S31" i="5"/>
  <c r="N31" i="2" a="1"/>
  <c r="N31" i="2" s="1"/>
  <c r="M35" i="2" s="1"/>
  <c r="K31" i="3"/>
  <c r="O31" i="4"/>
  <c r="O31" i="5"/>
  <c r="T7" i="5"/>
  <c r="AB7" i="5"/>
  <c r="AF7" i="5"/>
  <c r="AF7" i="4"/>
  <c r="AB7" i="4"/>
  <c r="X7" i="3"/>
  <c r="AB7" i="3"/>
  <c r="G31" i="5"/>
  <c r="P7" i="4"/>
  <c r="T7" i="4"/>
  <c r="H7" i="4"/>
  <c r="X7" i="4"/>
  <c r="H7" i="3"/>
  <c r="L7" i="3"/>
  <c r="P7" i="3"/>
  <c r="T7" i="3"/>
  <c r="H7" i="5"/>
  <c r="P7" i="5"/>
  <c r="X7" i="5"/>
  <c r="L7" i="5"/>
  <c r="L7" i="4"/>
  <c r="L31" i="5" l="1" a="1"/>
  <c r="L31" i="5" s="1"/>
  <c r="I35" i="5" s="1"/>
  <c r="L31" i="4" a="1"/>
  <c r="L31" i="4" s="1"/>
  <c r="I35" i="4" s="1"/>
  <c r="P31" i="5" a="1"/>
  <c r="P31" i="5" s="1"/>
  <c r="M35" i="5" s="1"/>
  <c r="AF31" i="3" a="1"/>
  <c r="AF31" i="3" s="1"/>
  <c r="AC35" i="3" s="1"/>
  <c r="T31" i="3" a="1"/>
  <c r="T31" i="3" s="1"/>
  <c r="Q35" i="3" s="1"/>
  <c r="L31" i="3" a="1"/>
  <c r="L31" i="3" s="1"/>
  <c r="I35" i="3" s="1"/>
  <c r="X31" i="3" a="1"/>
  <c r="X31" i="3" s="1"/>
  <c r="U35" i="3" s="1"/>
  <c r="AB31" i="4" a="1"/>
  <c r="AB31" i="4" s="1"/>
  <c r="Y35" i="4" s="1"/>
  <c r="AF31" i="5" a="1"/>
  <c r="AF31" i="5" s="1"/>
  <c r="AC35" i="5" s="1"/>
  <c r="X31" i="5" a="1"/>
  <c r="X31" i="5" s="1"/>
  <c r="U35" i="5" s="1"/>
  <c r="X31" i="4" a="1"/>
  <c r="X31" i="4" s="1"/>
  <c r="U35" i="4" s="1"/>
  <c r="T31" i="4" a="1"/>
  <c r="T31" i="4" s="1"/>
  <c r="Q35" i="4" s="1"/>
  <c r="AB31" i="3" a="1"/>
  <c r="AB31" i="3" s="1"/>
  <c r="Y35" i="3" s="1"/>
  <c r="P31" i="3" a="1"/>
  <c r="P31" i="3" s="1"/>
  <c r="M35" i="3" s="1"/>
  <c r="H31" i="3" a="1"/>
  <c r="H31" i="3" s="1"/>
  <c r="E35" i="3" s="1"/>
  <c r="T31" i="5" a="1"/>
  <c r="T31" i="5" s="1"/>
  <c r="Q35" i="5" s="1"/>
  <c r="H31" i="5" a="1"/>
  <c r="H31" i="5" s="1"/>
  <c r="E35" i="5" s="1"/>
  <c r="H31" i="4" a="1"/>
  <c r="H31" i="4" s="1"/>
  <c r="E35" i="4" s="1"/>
  <c r="P31" i="4" a="1"/>
  <c r="P31" i="4" s="1"/>
  <c r="M35" i="4" s="1"/>
  <c r="AF31" i="4" a="1"/>
  <c r="AF31" i="4" s="1"/>
  <c r="AC35" i="4" s="1"/>
  <c r="AB31" i="5" a="1"/>
  <c r="AB31" i="5" s="1"/>
  <c r="Y35" i="5" s="1"/>
</calcChain>
</file>

<file path=xl/sharedStrings.xml><?xml version="1.0" encoding="utf-8"?>
<sst xmlns="http://schemas.openxmlformats.org/spreadsheetml/2006/main" count="356" uniqueCount="183">
  <si>
    <t>Closed Ramp</t>
  </si>
  <si>
    <t>Detour: Link 1</t>
  </si>
  <si>
    <t>Detour: Link 2</t>
  </si>
  <si>
    <t>Detour: Link 3</t>
  </si>
  <si>
    <t>Detour: Link 4</t>
  </si>
  <si>
    <t>Detour: Link 5</t>
  </si>
  <si>
    <t>Time</t>
  </si>
  <si>
    <t>Requires Copied/Entered Data</t>
  </si>
  <si>
    <t>Retrieved from Elsewhere in Workbook</t>
  </si>
  <si>
    <t>Automatic Calculations</t>
  </si>
  <si>
    <t>Time Of Interest</t>
  </si>
  <si>
    <t>Result:</t>
  </si>
  <si>
    <t>-</t>
  </si>
  <si>
    <t>Detour: Link 6</t>
  </si>
  <si>
    <t>Detour: Link 7</t>
  </si>
  <si>
    <r>
      <t>Link 2 Base
B2</t>
    </r>
    <r>
      <rPr>
        <b/>
        <vertAlign val="subscript"/>
        <sz val="10"/>
        <rFont val="Arial"/>
        <family val="2"/>
      </rPr>
      <t>W</t>
    </r>
  </si>
  <si>
    <r>
      <t>Link 3 Base
B3</t>
    </r>
    <r>
      <rPr>
        <b/>
        <vertAlign val="subscript"/>
        <sz val="10"/>
        <rFont val="Arial"/>
        <family val="2"/>
      </rPr>
      <t>W</t>
    </r>
  </si>
  <si>
    <r>
      <t>Link 4 Base
B4</t>
    </r>
    <r>
      <rPr>
        <b/>
        <vertAlign val="subscript"/>
        <sz val="10"/>
        <rFont val="Arial"/>
        <family val="2"/>
      </rPr>
      <t>W</t>
    </r>
  </si>
  <si>
    <r>
      <t>Link 5 Base
B5</t>
    </r>
    <r>
      <rPr>
        <b/>
        <vertAlign val="subscript"/>
        <sz val="10"/>
        <rFont val="Arial"/>
        <family val="2"/>
      </rPr>
      <t>W</t>
    </r>
  </si>
  <si>
    <r>
      <t>Link 6 Base
B6</t>
    </r>
    <r>
      <rPr>
        <b/>
        <vertAlign val="subscript"/>
        <sz val="10"/>
        <rFont val="Arial"/>
        <family val="2"/>
      </rPr>
      <t>W</t>
    </r>
  </si>
  <si>
    <r>
      <t>Link 7 Base
B7</t>
    </r>
    <r>
      <rPr>
        <b/>
        <vertAlign val="subscript"/>
        <sz val="10"/>
        <rFont val="Arial"/>
        <family val="2"/>
      </rPr>
      <t>W</t>
    </r>
  </si>
  <si>
    <t>Remark:</t>
  </si>
  <si>
    <t>Closure:</t>
  </si>
  <si>
    <t>Sunday Conversion Factor (I-XXX: &lt;Seg #&gt; &lt;Dir&gt;)</t>
  </si>
  <si>
    <t>Friday Conversion Factor (I-XXX: &lt;Seg #&gt; &lt;Dir&gt;)</t>
  </si>
  <si>
    <t>Saturday Conversion Factor (I-XXX: &lt;Seg #&gt; &lt;Dir&gt;)</t>
  </si>
  <si>
    <t>&lt;Road From &amp; Direction&gt; to &lt;Road To &amp; Direction&gt;, Ramp &lt;Letter from Interchange Book&gt;</t>
  </si>
  <si>
    <t>Analyst:</t>
  </si>
  <si>
    <t>Date:</t>
  </si>
  <si>
    <t>Contract #:</t>
  </si>
  <si>
    <t>&lt;Link Name&gt;</t>
  </si>
  <si>
    <t>Monday-Thursday</t>
  </si>
  <si>
    <t>Friday</t>
  </si>
  <si>
    <t>Saturday</t>
  </si>
  <si>
    <t>Sunday</t>
  </si>
  <si>
    <t>Time of Proposed Closure</t>
  </si>
  <si>
    <t>Type:</t>
  </si>
  <si>
    <t>Weekday or Night-time Only</t>
  </si>
  <si>
    <t># Lanes</t>
  </si>
  <si>
    <t>Speed</t>
  </si>
  <si>
    <t>Link Type:</t>
  </si>
  <si>
    <t>Interstate (Mainline)</t>
  </si>
  <si>
    <t>Source:</t>
  </si>
  <si>
    <t>HCM via IHCP Table C-1</t>
  </si>
  <si>
    <t>Ramp (Interstate to Interstate or C-D)</t>
  </si>
  <si>
    <t>(mph)</t>
  </si>
  <si>
    <t>(PCE/HR/Ln)</t>
  </si>
  <si>
    <t>Free Flow Speed</t>
  </si>
  <si>
    <t>Volume at Capacity</t>
  </si>
  <si>
    <t>Capacity</t>
  </si>
  <si>
    <t>Ramp w/ Signalized Intersection</t>
  </si>
  <si>
    <t>HCM 2010 Exhibit 18-28</t>
  </si>
  <si>
    <t>HCM 2010 Exhibit 13-10</t>
  </si>
  <si>
    <t>Urban</t>
  </si>
  <si>
    <t>Rural</t>
  </si>
  <si>
    <t>Rural/
Urban</t>
  </si>
  <si>
    <t>Ramp w/ Roundabout</t>
  </si>
  <si>
    <t>NCHRP Report 672 Exhibit 4-6</t>
  </si>
  <si>
    <t>Conflicting Flow Rate</t>
  </si>
  <si>
    <t>(PCE/HR)</t>
  </si>
  <si>
    <t>Approx. Capacity</t>
  </si>
  <si>
    <t>Ramp w/ TWSC Intersection</t>
  </si>
  <si>
    <t>HCM 2010 Chapter 19</t>
  </si>
  <si>
    <t>Ramp w/ AWSC Intersection</t>
  </si>
  <si>
    <t>HCM 2010 Chapter 20</t>
  </si>
  <si>
    <r>
      <t>Base 
(Weekday Detour)
BRC</t>
    </r>
    <r>
      <rPr>
        <b/>
        <vertAlign val="subscript"/>
        <sz val="10"/>
        <rFont val="Arial"/>
        <family val="2"/>
      </rPr>
      <t>W</t>
    </r>
  </si>
  <si>
    <r>
      <t>Link 1
Base
B1</t>
    </r>
    <r>
      <rPr>
        <b/>
        <vertAlign val="subscript"/>
        <sz val="10"/>
        <rFont val="Arial"/>
        <family val="2"/>
      </rPr>
      <t>W</t>
    </r>
  </si>
  <si>
    <r>
      <t>Link 1
Weekday Total
B1</t>
    </r>
    <r>
      <rPr>
        <b/>
        <vertAlign val="subscript"/>
        <sz val="10"/>
        <rFont val="Arial"/>
        <family val="2"/>
      </rPr>
      <t>W</t>
    </r>
    <r>
      <rPr>
        <b/>
        <sz val="10"/>
        <rFont val="Arial"/>
        <family val="2"/>
      </rPr>
      <t xml:space="preserve"> + BRC</t>
    </r>
    <r>
      <rPr>
        <b/>
        <vertAlign val="subscript"/>
        <sz val="10"/>
        <rFont val="Arial"/>
        <family val="2"/>
      </rPr>
      <t>W</t>
    </r>
  </si>
  <si>
    <r>
      <t>Link 7
Weekday Total
B7</t>
    </r>
    <r>
      <rPr>
        <b/>
        <vertAlign val="subscript"/>
        <sz val="10"/>
        <rFont val="Arial"/>
        <family val="2"/>
      </rPr>
      <t>W</t>
    </r>
    <r>
      <rPr>
        <b/>
        <sz val="10"/>
        <rFont val="Arial"/>
        <family val="2"/>
      </rPr>
      <t xml:space="preserve"> + BRC</t>
    </r>
    <r>
      <rPr>
        <b/>
        <vertAlign val="subscript"/>
        <sz val="10"/>
        <rFont val="Arial"/>
        <family val="2"/>
      </rPr>
      <t>W</t>
    </r>
  </si>
  <si>
    <r>
      <t>Link 2
Weekday Total
B2</t>
    </r>
    <r>
      <rPr>
        <b/>
        <vertAlign val="subscript"/>
        <sz val="10"/>
        <rFont val="Arial"/>
        <family val="2"/>
      </rPr>
      <t>W</t>
    </r>
    <r>
      <rPr>
        <b/>
        <sz val="10"/>
        <rFont val="Arial"/>
        <family val="2"/>
      </rPr>
      <t xml:space="preserve"> + BRC</t>
    </r>
    <r>
      <rPr>
        <b/>
        <vertAlign val="subscript"/>
        <sz val="10"/>
        <rFont val="Arial"/>
        <family val="2"/>
      </rPr>
      <t>W</t>
    </r>
  </si>
  <si>
    <r>
      <t>Link 3
Weekday Total
B3</t>
    </r>
    <r>
      <rPr>
        <b/>
        <vertAlign val="subscript"/>
        <sz val="10"/>
        <rFont val="Arial"/>
        <family val="2"/>
      </rPr>
      <t>W</t>
    </r>
    <r>
      <rPr>
        <b/>
        <sz val="10"/>
        <rFont val="Arial"/>
        <family val="2"/>
      </rPr>
      <t xml:space="preserve"> + BRC</t>
    </r>
    <r>
      <rPr>
        <b/>
        <vertAlign val="subscript"/>
        <sz val="10"/>
        <rFont val="Arial"/>
        <family val="2"/>
      </rPr>
      <t>W</t>
    </r>
  </si>
  <si>
    <r>
      <t>Link 4
Weekday Total
B4</t>
    </r>
    <r>
      <rPr>
        <b/>
        <vertAlign val="subscript"/>
        <sz val="10"/>
        <rFont val="Arial"/>
        <family val="2"/>
      </rPr>
      <t>W</t>
    </r>
    <r>
      <rPr>
        <b/>
        <sz val="10"/>
        <rFont val="Arial"/>
        <family val="2"/>
      </rPr>
      <t xml:space="preserve"> + BRC</t>
    </r>
    <r>
      <rPr>
        <b/>
        <vertAlign val="subscript"/>
        <sz val="10"/>
        <rFont val="Arial"/>
        <family val="2"/>
      </rPr>
      <t>W</t>
    </r>
  </si>
  <si>
    <r>
      <t>Link 5
Weekday Total
B5</t>
    </r>
    <r>
      <rPr>
        <b/>
        <vertAlign val="subscript"/>
        <sz val="10"/>
        <rFont val="Arial"/>
        <family val="2"/>
      </rPr>
      <t>W</t>
    </r>
    <r>
      <rPr>
        <b/>
        <sz val="10"/>
        <rFont val="Arial"/>
        <family val="2"/>
      </rPr>
      <t xml:space="preserve"> + BRC</t>
    </r>
    <r>
      <rPr>
        <b/>
        <vertAlign val="subscript"/>
        <sz val="10"/>
        <rFont val="Arial"/>
        <family val="2"/>
      </rPr>
      <t>W</t>
    </r>
  </si>
  <si>
    <r>
      <t>Link 6
Weekday Total
B6</t>
    </r>
    <r>
      <rPr>
        <b/>
        <vertAlign val="subscript"/>
        <sz val="10"/>
        <rFont val="Arial"/>
        <family val="2"/>
      </rPr>
      <t>W</t>
    </r>
    <r>
      <rPr>
        <b/>
        <sz val="10"/>
        <rFont val="Arial"/>
        <family val="2"/>
      </rPr>
      <t xml:space="preserve"> + BRC</t>
    </r>
    <r>
      <rPr>
        <b/>
        <vertAlign val="subscript"/>
        <sz val="10"/>
        <rFont val="Arial"/>
        <family val="2"/>
      </rPr>
      <t>W</t>
    </r>
  </si>
  <si>
    <r>
      <t>Friday
Detour
BRC</t>
    </r>
    <r>
      <rPr>
        <b/>
        <vertAlign val="subscript"/>
        <sz val="10"/>
        <rFont val="Arial"/>
        <family val="2"/>
      </rPr>
      <t>F</t>
    </r>
  </si>
  <si>
    <r>
      <t>Link 1
Friday Base
B1</t>
    </r>
    <r>
      <rPr>
        <b/>
        <vertAlign val="subscript"/>
        <sz val="10"/>
        <rFont val="Arial"/>
        <family val="2"/>
      </rPr>
      <t>F</t>
    </r>
  </si>
  <si>
    <r>
      <t>Link 1
Friday Total
B1</t>
    </r>
    <r>
      <rPr>
        <b/>
        <vertAlign val="subscript"/>
        <sz val="10"/>
        <rFont val="Arial"/>
        <family val="2"/>
      </rPr>
      <t>F</t>
    </r>
    <r>
      <rPr>
        <b/>
        <sz val="10"/>
        <rFont val="Arial"/>
        <family val="2"/>
      </rPr>
      <t xml:space="preserve"> + BRC</t>
    </r>
    <r>
      <rPr>
        <b/>
        <vertAlign val="subscript"/>
        <sz val="10"/>
        <rFont val="Arial"/>
        <family val="2"/>
      </rPr>
      <t>F</t>
    </r>
  </si>
  <si>
    <r>
      <t>Link 2
Base
B2</t>
    </r>
    <r>
      <rPr>
        <b/>
        <vertAlign val="subscript"/>
        <sz val="10"/>
        <rFont val="Arial"/>
        <family val="2"/>
      </rPr>
      <t>W</t>
    </r>
  </si>
  <si>
    <r>
      <t>Link 2
Friday Base
B2</t>
    </r>
    <r>
      <rPr>
        <b/>
        <vertAlign val="subscript"/>
        <sz val="10"/>
        <rFont val="Arial"/>
        <family val="2"/>
      </rPr>
      <t>F</t>
    </r>
  </si>
  <si>
    <r>
      <t>Link 2
Friday Total
B2</t>
    </r>
    <r>
      <rPr>
        <b/>
        <vertAlign val="subscript"/>
        <sz val="10"/>
        <rFont val="Arial"/>
        <family val="2"/>
      </rPr>
      <t>F</t>
    </r>
    <r>
      <rPr>
        <b/>
        <sz val="10"/>
        <rFont val="Arial"/>
        <family val="2"/>
      </rPr>
      <t xml:space="preserve"> + BRC</t>
    </r>
    <r>
      <rPr>
        <b/>
        <vertAlign val="subscript"/>
        <sz val="10"/>
        <rFont val="Arial"/>
        <family val="2"/>
      </rPr>
      <t>F</t>
    </r>
  </si>
  <si>
    <r>
      <t>Link 3
Base
B3</t>
    </r>
    <r>
      <rPr>
        <b/>
        <vertAlign val="subscript"/>
        <sz val="10"/>
        <rFont val="Arial"/>
        <family val="2"/>
      </rPr>
      <t>W</t>
    </r>
  </si>
  <si>
    <r>
      <t>Link 3
Friday Base
B3</t>
    </r>
    <r>
      <rPr>
        <b/>
        <vertAlign val="subscript"/>
        <sz val="10"/>
        <rFont val="Arial"/>
        <family val="2"/>
      </rPr>
      <t>F</t>
    </r>
  </si>
  <si>
    <r>
      <t>Link 3
Friday Total
B3</t>
    </r>
    <r>
      <rPr>
        <b/>
        <vertAlign val="subscript"/>
        <sz val="10"/>
        <rFont val="Arial"/>
        <family val="2"/>
      </rPr>
      <t>F</t>
    </r>
    <r>
      <rPr>
        <b/>
        <sz val="10"/>
        <rFont val="Arial"/>
        <family val="2"/>
      </rPr>
      <t xml:space="preserve"> + BRC</t>
    </r>
    <r>
      <rPr>
        <b/>
        <vertAlign val="subscript"/>
        <sz val="10"/>
        <rFont val="Arial"/>
        <family val="2"/>
      </rPr>
      <t>F</t>
    </r>
  </si>
  <si>
    <r>
      <t>Link 4
Base
B4</t>
    </r>
    <r>
      <rPr>
        <b/>
        <vertAlign val="subscript"/>
        <sz val="10"/>
        <rFont val="Arial"/>
        <family val="2"/>
      </rPr>
      <t>W</t>
    </r>
  </si>
  <si>
    <r>
      <t>Link 4
Friday Base
B4</t>
    </r>
    <r>
      <rPr>
        <b/>
        <vertAlign val="subscript"/>
        <sz val="10"/>
        <rFont val="Arial"/>
        <family val="2"/>
      </rPr>
      <t>F</t>
    </r>
  </si>
  <si>
    <r>
      <t>Link 4
Friday Total
B4</t>
    </r>
    <r>
      <rPr>
        <b/>
        <vertAlign val="subscript"/>
        <sz val="10"/>
        <rFont val="Arial"/>
        <family val="2"/>
      </rPr>
      <t>F</t>
    </r>
    <r>
      <rPr>
        <b/>
        <sz val="10"/>
        <rFont val="Arial"/>
        <family val="2"/>
      </rPr>
      <t xml:space="preserve"> + BRC</t>
    </r>
    <r>
      <rPr>
        <b/>
        <vertAlign val="subscript"/>
        <sz val="10"/>
        <rFont val="Arial"/>
        <family val="2"/>
      </rPr>
      <t>F</t>
    </r>
  </si>
  <si>
    <r>
      <t>Link 5
Base
B5</t>
    </r>
    <r>
      <rPr>
        <b/>
        <vertAlign val="subscript"/>
        <sz val="10"/>
        <rFont val="Arial"/>
        <family val="2"/>
      </rPr>
      <t>W</t>
    </r>
  </si>
  <si>
    <r>
      <t>Link 5
Friday Base
B5</t>
    </r>
    <r>
      <rPr>
        <b/>
        <vertAlign val="subscript"/>
        <sz val="10"/>
        <rFont val="Arial"/>
        <family val="2"/>
      </rPr>
      <t>F</t>
    </r>
  </si>
  <si>
    <r>
      <t>Link 5
Friday Total
B5</t>
    </r>
    <r>
      <rPr>
        <b/>
        <vertAlign val="subscript"/>
        <sz val="10"/>
        <rFont val="Arial"/>
        <family val="2"/>
      </rPr>
      <t>F</t>
    </r>
    <r>
      <rPr>
        <b/>
        <sz val="10"/>
        <rFont val="Arial"/>
        <family val="2"/>
      </rPr>
      <t xml:space="preserve"> + BRC</t>
    </r>
    <r>
      <rPr>
        <b/>
        <vertAlign val="subscript"/>
        <sz val="10"/>
        <rFont val="Arial"/>
        <family val="2"/>
      </rPr>
      <t>F</t>
    </r>
  </si>
  <si>
    <r>
      <t>Link 6
Base
B6</t>
    </r>
    <r>
      <rPr>
        <b/>
        <vertAlign val="subscript"/>
        <sz val="10"/>
        <rFont val="Arial"/>
        <family val="2"/>
      </rPr>
      <t>W</t>
    </r>
  </si>
  <si>
    <r>
      <t>Link 6
Friday Base
B6</t>
    </r>
    <r>
      <rPr>
        <b/>
        <vertAlign val="subscript"/>
        <sz val="10"/>
        <rFont val="Arial"/>
        <family val="2"/>
      </rPr>
      <t>F</t>
    </r>
  </si>
  <si>
    <r>
      <t>Link 6
Friday Total
B6</t>
    </r>
    <r>
      <rPr>
        <b/>
        <vertAlign val="subscript"/>
        <sz val="10"/>
        <rFont val="Arial"/>
        <family val="2"/>
      </rPr>
      <t>F</t>
    </r>
    <r>
      <rPr>
        <b/>
        <sz val="10"/>
        <rFont val="Arial"/>
        <family val="2"/>
      </rPr>
      <t xml:space="preserve"> + BRC</t>
    </r>
    <r>
      <rPr>
        <b/>
        <vertAlign val="subscript"/>
        <sz val="10"/>
        <rFont val="Arial"/>
        <family val="2"/>
      </rPr>
      <t>F</t>
    </r>
  </si>
  <si>
    <r>
      <t>Link 7
Base
B7</t>
    </r>
    <r>
      <rPr>
        <b/>
        <vertAlign val="subscript"/>
        <sz val="10"/>
        <rFont val="Arial"/>
        <family val="2"/>
      </rPr>
      <t>W</t>
    </r>
  </si>
  <si>
    <r>
      <t>Link 7
Friday Base
B7</t>
    </r>
    <r>
      <rPr>
        <b/>
        <vertAlign val="subscript"/>
        <sz val="10"/>
        <rFont val="Arial"/>
        <family val="2"/>
      </rPr>
      <t>F</t>
    </r>
  </si>
  <si>
    <r>
      <t>Link 7
Friday Total
B7</t>
    </r>
    <r>
      <rPr>
        <b/>
        <vertAlign val="subscript"/>
        <sz val="10"/>
        <rFont val="Arial"/>
        <family val="2"/>
      </rPr>
      <t>F</t>
    </r>
    <r>
      <rPr>
        <b/>
        <sz val="10"/>
        <rFont val="Arial"/>
        <family val="2"/>
      </rPr>
      <t xml:space="preserve"> + BRC</t>
    </r>
    <r>
      <rPr>
        <b/>
        <vertAlign val="subscript"/>
        <sz val="10"/>
        <rFont val="Arial"/>
        <family val="2"/>
      </rPr>
      <t>F</t>
    </r>
  </si>
  <si>
    <r>
      <t>Saturday
Detour
BRC</t>
    </r>
    <r>
      <rPr>
        <b/>
        <vertAlign val="subscript"/>
        <sz val="10"/>
        <rFont val="Arial"/>
        <family val="2"/>
      </rPr>
      <t>SA</t>
    </r>
  </si>
  <si>
    <r>
      <t>Base
(Weekday Detour)
BRC</t>
    </r>
    <r>
      <rPr>
        <b/>
        <vertAlign val="subscript"/>
        <sz val="10"/>
        <rFont val="Arial"/>
        <family val="2"/>
      </rPr>
      <t>W</t>
    </r>
  </si>
  <si>
    <r>
      <t>Link 1
Saturday Base
B1</t>
    </r>
    <r>
      <rPr>
        <b/>
        <vertAlign val="subscript"/>
        <sz val="10"/>
        <rFont val="Arial"/>
        <family val="2"/>
      </rPr>
      <t>SA</t>
    </r>
  </si>
  <si>
    <r>
      <t>Link 1
Saturday Total
B1</t>
    </r>
    <r>
      <rPr>
        <b/>
        <vertAlign val="subscript"/>
        <sz val="10"/>
        <rFont val="Arial"/>
        <family val="2"/>
      </rPr>
      <t>SA</t>
    </r>
    <r>
      <rPr>
        <b/>
        <sz val="10"/>
        <rFont val="Arial"/>
        <family val="2"/>
      </rPr>
      <t xml:space="preserve"> + BRC</t>
    </r>
    <r>
      <rPr>
        <b/>
        <vertAlign val="subscript"/>
        <sz val="10"/>
        <rFont val="Arial"/>
        <family val="2"/>
      </rPr>
      <t>SA</t>
    </r>
  </si>
  <si>
    <r>
      <t>Link 2
Saturday Base
B2</t>
    </r>
    <r>
      <rPr>
        <b/>
        <vertAlign val="subscript"/>
        <sz val="10"/>
        <rFont val="Arial"/>
        <family val="2"/>
      </rPr>
      <t>SA</t>
    </r>
  </si>
  <si>
    <r>
      <t>Link 2
Saturday Total
B2</t>
    </r>
    <r>
      <rPr>
        <b/>
        <vertAlign val="subscript"/>
        <sz val="10"/>
        <rFont val="Arial"/>
        <family val="2"/>
      </rPr>
      <t>SA</t>
    </r>
    <r>
      <rPr>
        <b/>
        <sz val="10"/>
        <rFont val="Arial"/>
        <family val="2"/>
      </rPr>
      <t xml:space="preserve"> + BRC</t>
    </r>
    <r>
      <rPr>
        <b/>
        <vertAlign val="subscript"/>
        <sz val="10"/>
        <rFont val="Arial"/>
        <family val="2"/>
      </rPr>
      <t>SA</t>
    </r>
  </si>
  <si>
    <r>
      <t>Link 3
Saturday Base
B3</t>
    </r>
    <r>
      <rPr>
        <b/>
        <vertAlign val="subscript"/>
        <sz val="10"/>
        <rFont val="Arial"/>
        <family val="2"/>
      </rPr>
      <t>SA</t>
    </r>
  </si>
  <si>
    <r>
      <t>Link 3
Saturday Total
B3</t>
    </r>
    <r>
      <rPr>
        <b/>
        <vertAlign val="subscript"/>
        <sz val="10"/>
        <rFont val="Arial"/>
        <family val="2"/>
      </rPr>
      <t>SA</t>
    </r>
    <r>
      <rPr>
        <b/>
        <sz val="10"/>
        <rFont val="Arial"/>
        <family val="2"/>
      </rPr>
      <t xml:space="preserve"> + BRC</t>
    </r>
    <r>
      <rPr>
        <b/>
        <vertAlign val="subscript"/>
        <sz val="10"/>
        <rFont val="Arial"/>
        <family val="2"/>
      </rPr>
      <t>SA</t>
    </r>
  </si>
  <si>
    <r>
      <t>Link 4
Saturday Base
B4</t>
    </r>
    <r>
      <rPr>
        <b/>
        <vertAlign val="subscript"/>
        <sz val="10"/>
        <rFont val="Arial"/>
        <family val="2"/>
      </rPr>
      <t>SA</t>
    </r>
  </si>
  <si>
    <r>
      <t>Link 4
Saturday Total
B4</t>
    </r>
    <r>
      <rPr>
        <b/>
        <vertAlign val="subscript"/>
        <sz val="10"/>
        <rFont val="Arial"/>
        <family val="2"/>
      </rPr>
      <t>SA</t>
    </r>
    <r>
      <rPr>
        <b/>
        <sz val="10"/>
        <rFont val="Arial"/>
        <family val="2"/>
      </rPr>
      <t xml:space="preserve"> + BRC</t>
    </r>
    <r>
      <rPr>
        <b/>
        <vertAlign val="subscript"/>
        <sz val="10"/>
        <rFont val="Arial"/>
        <family val="2"/>
      </rPr>
      <t>SA</t>
    </r>
  </si>
  <si>
    <r>
      <t>Link 5
Saturday Base
B5</t>
    </r>
    <r>
      <rPr>
        <b/>
        <vertAlign val="subscript"/>
        <sz val="10"/>
        <rFont val="Arial"/>
        <family val="2"/>
      </rPr>
      <t>SA</t>
    </r>
  </si>
  <si>
    <r>
      <t>Link 5
Saturday Total
B5</t>
    </r>
    <r>
      <rPr>
        <b/>
        <vertAlign val="subscript"/>
        <sz val="10"/>
        <rFont val="Arial"/>
        <family val="2"/>
      </rPr>
      <t>SA</t>
    </r>
    <r>
      <rPr>
        <b/>
        <sz val="10"/>
        <rFont val="Arial"/>
        <family val="2"/>
      </rPr>
      <t xml:space="preserve"> + BRC</t>
    </r>
    <r>
      <rPr>
        <b/>
        <vertAlign val="subscript"/>
        <sz val="10"/>
        <rFont val="Arial"/>
        <family val="2"/>
      </rPr>
      <t>SA</t>
    </r>
  </si>
  <si>
    <r>
      <t>Link 6
Saturday Base
B6</t>
    </r>
    <r>
      <rPr>
        <b/>
        <vertAlign val="subscript"/>
        <sz val="10"/>
        <rFont val="Arial"/>
        <family val="2"/>
      </rPr>
      <t>SA</t>
    </r>
  </si>
  <si>
    <r>
      <t>Link 6
Saturday Total
B6</t>
    </r>
    <r>
      <rPr>
        <b/>
        <vertAlign val="subscript"/>
        <sz val="10"/>
        <rFont val="Arial"/>
        <family val="2"/>
      </rPr>
      <t>SA</t>
    </r>
    <r>
      <rPr>
        <b/>
        <sz val="10"/>
        <rFont val="Arial"/>
        <family val="2"/>
      </rPr>
      <t xml:space="preserve"> + BRC</t>
    </r>
    <r>
      <rPr>
        <b/>
        <vertAlign val="subscript"/>
        <sz val="10"/>
        <rFont val="Arial"/>
        <family val="2"/>
      </rPr>
      <t>SA</t>
    </r>
  </si>
  <si>
    <r>
      <t>Link 7
Saturday Base
B7</t>
    </r>
    <r>
      <rPr>
        <b/>
        <vertAlign val="subscript"/>
        <sz val="10"/>
        <rFont val="Arial"/>
        <family val="2"/>
      </rPr>
      <t>SA</t>
    </r>
  </si>
  <si>
    <r>
      <t>Link 7
Saturday Total
B7</t>
    </r>
    <r>
      <rPr>
        <b/>
        <vertAlign val="subscript"/>
        <sz val="10"/>
        <rFont val="Arial"/>
        <family val="2"/>
      </rPr>
      <t>SA</t>
    </r>
    <r>
      <rPr>
        <b/>
        <sz val="10"/>
        <rFont val="Arial"/>
        <family val="2"/>
      </rPr>
      <t xml:space="preserve"> + BRC</t>
    </r>
    <r>
      <rPr>
        <b/>
        <vertAlign val="subscript"/>
        <sz val="10"/>
        <rFont val="Arial"/>
        <family val="2"/>
      </rPr>
      <t>SA</t>
    </r>
  </si>
  <si>
    <r>
      <t>Sunday
Detour
BRC</t>
    </r>
    <r>
      <rPr>
        <b/>
        <vertAlign val="subscript"/>
        <sz val="10"/>
        <rFont val="Arial"/>
        <family val="2"/>
      </rPr>
      <t>SU</t>
    </r>
  </si>
  <si>
    <r>
      <t>Link 1
Sunday Base
B1</t>
    </r>
    <r>
      <rPr>
        <b/>
        <vertAlign val="subscript"/>
        <sz val="10"/>
        <rFont val="Arial"/>
        <family val="2"/>
      </rPr>
      <t>SU</t>
    </r>
  </si>
  <si>
    <r>
      <t>Link 1
Sunday Total
B1</t>
    </r>
    <r>
      <rPr>
        <b/>
        <vertAlign val="subscript"/>
        <sz val="10"/>
        <rFont val="Arial"/>
        <family val="2"/>
      </rPr>
      <t>SU</t>
    </r>
    <r>
      <rPr>
        <b/>
        <sz val="10"/>
        <rFont val="Arial"/>
        <family val="2"/>
      </rPr>
      <t xml:space="preserve"> + BRC</t>
    </r>
    <r>
      <rPr>
        <b/>
        <vertAlign val="subscript"/>
        <sz val="10"/>
        <rFont val="Arial"/>
        <family val="2"/>
      </rPr>
      <t>SU</t>
    </r>
  </si>
  <si>
    <r>
      <t>Link 2
Sunday Base
B2</t>
    </r>
    <r>
      <rPr>
        <b/>
        <vertAlign val="subscript"/>
        <sz val="10"/>
        <rFont val="Arial"/>
        <family val="2"/>
      </rPr>
      <t>SU</t>
    </r>
  </si>
  <si>
    <r>
      <t>Link 2
Sunday Total
B2</t>
    </r>
    <r>
      <rPr>
        <b/>
        <vertAlign val="subscript"/>
        <sz val="10"/>
        <rFont val="Arial"/>
        <family val="2"/>
      </rPr>
      <t>SU</t>
    </r>
    <r>
      <rPr>
        <b/>
        <sz val="10"/>
        <rFont val="Arial"/>
        <family val="2"/>
      </rPr>
      <t xml:space="preserve"> + BRC</t>
    </r>
    <r>
      <rPr>
        <b/>
        <vertAlign val="subscript"/>
        <sz val="10"/>
        <rFont val="Arial"/>
        <family val="2"/>
      </rPr>
      <t>SU</t>
    </r>
  </si>
  <si>
    <r>
      <t>Link 3
Sunday Base
B3</t>
    </r>
    <r>
      <rPr>
        <b/>
        <vertAlign val="subscript"/>
        <sz val="10"/>
        <rFont val="Arial"/>
        <family val="2"/>
      </rPr>
      <t>SU</t>
    </r>
  </si>
  <si>
    <r>
      <t>Link 3
Sunday Total
B3</t>
    </r>
    <r>
      <rPr>
        <b/>
        <vertAlign val="subscript"/>
        <sz val="10"/>
        <rFont val="Arial"/>
        <family val="2"/>
      </rPr>
      <t>SU</t>
    </r>
    <r>
      <rPr>
        <b/>
        <sz val="10"/>
        <rFont val="Arial"/>
        <family val="2"/>
      </rPr>
      <t xml:space="preserve"> + BRC</t>
    </r>
    <r>
      <rPr>
        <b/>
        <vertAlign val="subscript"/>
        <sz val="10"/>
        <rFont val="Arial"/>
        <family val="2"/>
      </rPr>
      <t>SU</t>
    </r>
  </si>
  <si>
    <r>
      <t>Link 4
Sunday Base
B4</t>
    </r>
    <r>
      <rPr>
        <b/>
        <vertAlign val="subscript"/>
        <sz val="10"/>
        <rFont val="Arial"/>
        <family val="2"/>
      </rPr>
      <t>SU</t>
    </r>
  </si>
  <si>
    <r>
      <t>Link 4
Sunday Total
B4</t>
    </r>
    <r>
      <rPr>
        <b/>
        <vertAlign val="subscript"/>
        <sz val="10"/>
        <rFont val="Arial"/>
        <family val="2"/>
      </rPr>
      <t>SU</t>
    </r>
    <r>
      <rPr>
        <b/>
        <sz val="10"/>
        <rFont val="Arial"/>
        <family val="2"/>
      </rPr>
      <t xml:space="preserve"> + BRC</t>
    </r>
    <r>
      <rPr>
        <b/>
        <vertAlign val="subscript"/>
        <sz val="10"/>
        <rFont val="Arial"/>
        <family val="2"/>
      </rPr>
      <t>SU</t>
    </r>
  </si>
  <si>
    <r>
      <t>Link 5
Sunday Base
B5</t>
    </r>
    <r>
      <rPr>
        <b/>
        <vertAlign val="subscript"/>
        <sz val="10"/>
        <rFont val="Arial"/>
        <family val="2"/>
      </rPr>
      <t>SU</t>
    </r>
  </si>
  <si>
    <r>
      <t>Link 5
Sunday Total
B5</t>
    </r>
    <r>
      <rPr>
        <b/>
        <vertAlign val="subscript"/>
        <sz val="10"/>
        <rFont val="Arial"/>
        <family val="2"/>
      </rPr>
      <t>SU</t>
    </r>
    <r>
      <rPr>
        <b/>
        <sz val="10"/>
        <rFont val="Arial"/>
        <family val="2"/>
      </rPr>
      <t xml:space="preserve"> + BRC</t>
    </r>
    <r>
      <rPr>
        <b/>
        <vertAlign val="subscript"/>
        <sz val="10"/>
        <rFont val="Arial"/>
        <family val="2"/>
      </rPr>
      <t>SU</t>
    </r>
  </si>
  <si>
    <r>
      <t>Link 6
Sunday Base
B6</t>
    </r>
    <r>
      <rPr>
        <b/>
        <vertAlign val="subscript"/>
        <sz val="10"/>
        <rFont val="Arial"/>
        <family val="2"/>
      </rPr>
      <t>SU</t>
    </r>
  </si>
  <si>
    <r>
      <t>Link 6
Sunday Total
B6</t>
    </r>
    <r>
      <rPr>
        <b/>
        <vertAlign val="subscript"/>
        <sz val="10"/>
        <rFont val="Arial"/>
        <family val="2"/>
      </rPr>
      <t>SU</t>
    </r>
    <r>
      <rPr>
        <b/>
        <sz val="10"/>
        <rFont val="Arial"/>
        <family val="2"/>
      </rPr>
      <t xml:space="preserve"> + BRC</t>
    </r>
    <r>
      <rPr>
        <b/>
        <vertAlign val="subscript"/>
        <sz val="10"/>
        <rFont val="Arial"/>
        <family val="2"/>
      </rPr>
      <t>SU</t>
    </r>
  </si>
  <si>
    <r>
      <t>Link 7
Sunday Base
B7</t>
    </r>
    <r>
      <rPr>
        <b/>
        <vertAlign val="subscript"/>
        <sz val="10"/>
        <rFont val="Arial"/>
        <family val="2"/>
      </rPr>
      <t>SU</t>
    </r>
  </si>
  <si>
    <r>
      <t>Link 7
Sunday Total
B7</t>
    </r>
    <r>
      <rPr>
        <b/>
        <vertAlign val="subscript"/>
        <sz val="10"/>
        <rFont val="Arial"/>
        <family val="2"/>
      </rPr>
      <t>SU</t>
    </r>
    <r>
      <rPr>
        <b/>
        <sz val="10"/>
        <rFont val="Arial"/>
        <family val="2"/>
      </rPr>
      <t xml:space="preserve"> + BRC</t>
    </r>
    <r>
      <rPr>
        <b/>
        <vertAlign val="subscript"/>
        <sz val="10"/>
        <rFont val="Arial"/>
        <family val="2"/>
      </rPr>
      <t>SU</t>
    </r>
  </si>
  <si>
    <t>Theoretical Capacities for Different Segment Types</t>
  </si>
  <si>
    <t>Note: Most of these capacities have been derived from calculations and conservative assumptions based on the sources cited. They should not be considered definitive, but rather as a starting point and volumes that approach these values should be scrutinized more closely.</t>
  </si>
  <si>
    <t>Number of Lanes:</t>
  </si>
  <si>
    <t>Speed Limit (mph):</t>
  </si>
  <si>
    <t>Theoretical Capacity (PCE/HR):</t>
  </si>
  <si>
    <t>Maximum Value (PCE/HR):</t>
  </si>
  <si>
    <t>Instructions for using Detour Route Spreadsheet</t>
  </si>
  <si>
    <t>January</t>
  </si>
  <si>
    <t>February</t>
  </si>
  <si>
    <t>March</t>
  </si>
  <si>
    <t>April</t>
  </si>
  <si>
    <t>May</t>
  </si>
  <si>
    <t>June</t>
  </si>
  <si>
    <t>July</t>
  </si>
  <si>
    <t>August</t>
  </si>
  <si>
    <t>September</t>
  </si>
  <si>
    <t>October</t>
  </si>
  <si>
    <t>November</t>
  </si>
  <si>
    <t>December</t>
  </si>
  <si>
    <t>Month</t>
  </si>
  <si>
    <t>Interstate Seasonal Adjustment Factors</t>
  </si>
  <si>
    <t>Month of Work:</t>
  </si>
  <si>
    <t>Rural/Urban:</t>
  </si>
  <si>
    <t>Adj. Factor:</t>
  </si>
  <si>
    <t>Key:</t>
  </si>
  <si>
    <t>Ramp FFS Max</t>
  </si>
  <si>
    <r>
      <rPr>
        <b/>
        <sz val="11"/>
        <color theme="1"/>
        <rFont val="Calibri"/>
        <family val="2"/>
        <scheme val="minor"/>
      </rPr>
      <t>1)</t>
    </r>
    <r>
      <rPr>
        <sz val="11"/>
        <color theme="1"/>
        <rFont val="Calibri"/>
        <family val="2"/>
        <scheme val="minor"/>
      </rPr>
      <t xml:space="preserve"> Begin in the "Base Data" tab</t>
    </r>
  </si>
  <si>
    <r>
      <rPr>
        <b/>
        <sz val="11"/>
        <color theme="1"/>
        <rFont val="Calibri"/>
        <family val="2"/>
        <scheme val="minor"/>
      </rPr>
      <t>a)</t>
    </r>
    <r>
      <rPr>
        <sz val="11"/>
        <color theme="1"/>
        <rFont val="Calibri"/>
        <family val="2"/>
        <scheme val="minor"/>
      </rPr>
      <t xml:space="preserve"> Fill out the top portion including fields for the Closure, Analyst, Date, Contract # (if applicable), whether the location is rural or urban, and the planned month for the work (the Adjustment Factor will be pulled automatically).</t>
    </r>
  </si>
  <si>
    <r>
      <rPr>
        <b/>
        <sz val="11"/>
        <color theme="1"/>
        <rFont val="Calibri"/>
        <family val="2"/>
        <scheme val="minor"/>
      </rPr>
      <t>b)</t>
    </r>
    <r>
      <rPr>
        <sz val="11"/>
        <color theme="1"/>
        <rFont val="Calibri"/>
        <family val="2"/>
        <scheme val="minor"/>
      </rPr>
      <t xml:space="preserve"> Fill out the Link Names in row 4 with the same format as for the 'Closure' (&lt;Road From &amp; Direction&gt; to &lt;Road To &amp; Direction&gt;, Ramp &lt;Letter from Interchange Book&gt;). Most Detours will consist of 5 links, but more or less can be used if necessary.</t>
    </r>
  </si>
  <si>
    <r>
      <rPr>
        <b/>
        <sz val="11"/>
        <color theme="1"/>
        <rFont val="Calibri"/>
        <family val="2"/>
        <scheme val="minor"/>
      </rPr>
      <t>c)</t>
    </r>
    <r>
      <rPr>
        <sz val="11"/>
        <color theme="1"/>
        <rFont val="Calibri"/>
        <family val="2"/>
        <scheme val="minor"/>
      </rPr>
      <t xml:space="preserve"> Fill out the number of lanes and speed for each link. If these values are not consistent (e.g.: a ramp widens from 1 lane to 2) then use the most relevant value for capacity determination (e.g.: if a ramp has 4 lanes, but 3 of those will be for left turns that will be used for the detour at a signal then use 3 since the capacity of left turns at a signal will be constrained by those left turns).</t>
    </r>
  </si>
  <si>
    <r>
      <rPr>
        <b/>
        <sz val="11"/>
        <color theme="1"/>
        <rFont val="Calibri"/>
        <family val="2"/>
        <scheme val="minor"/>
      </rPr>
      <t>d)</t>
    </r>
    <r>
      <rPr>
        <sz val="11"/>
        <color theme="1"/>
        <rFont val="Calibri"/>
        <family val="2"/>
        <scheme val="minor"/>
      </rPr>
      <t xml:space="preserve"> Select the link type for row 8. This should be the most relevant classification based on the movements of the detouring traffic. So, if there is a signal on the route approaching an on-ramp then use the signal capacity unless there is a bypass turn lane for the relevant movement then it can be treated as an Interstate to Interstate/C-D. If there is uncertainty, consider how the route interacts with the segment/node and if the uncertainty persists, err on the side of caution.</t>
    </r>
  </si>
  <si>
    <r>
      <rPr>
        <b/>
        <sz val="11"/>
        <color theme="1"/>
        <rFont val="Calibri"/>
        <family val="2"/>
        <scheme val="minor"/>
      </rPr>
      <t>e)</t>
    </r>
    <r>
      <rPr>
        <sz val="11"/>
        <color theme="1"/>
        <rFont val="Calibri"/>
        <family val="2"/>
        <scheme val="minor"/>
      </rPr>
      <t xml:space="preserve"> Copy relevant time of day counts for weekdays for each segment. These counts should be adjusted for both year and month so that they are annualized in the current year.</t>
    </r>
  </si>
  <si>
    <r>
      <rPr>
        <b/>
        <sz val="11"/>
        <color theme="1"/>
        <rFont val="Calibri"/>
        <family val="2"/>
        <scheme val="minor"/>
      </rPr>
      <t>f)</t>
    </r>
    <r>
      <rPr>
        <sz val="11"/>
        <color theme="1"/>
        <rFont val="Calibri"/>
        <family val="2"/>
        <scheme val="minor"/>
      </rPr>
      <t xml:space="preserve"> Select the potential closure times in columns M-P by placing an "X" in each relevant field. (note: Monday-Thursday are considered identical for purposes of the IHCP, so if you have a closure that lasts from 9 pm Thursday to 6 am Monday, place "X"s in all of the cells between M9 and P32 except for M7 to M29).</t>
    </r>
  </si>
  <si>
    <r>
      <rPr>
        <b/>
        <sz val="11"/>
        <color theme="1"/>
        <rFont val="Calibri"/>
        <family val="2"/>
        <scheme val="minor"/>
      </rPr>
      <t>g)</t>
    </r>
    <r>
      <rPr>
        <sz val="11"/>
        <color theme="1"/>
        <rFont val="Calibri"/>
        <family val="2"/>
        <scheme val="minor"/>
      </rPr>
      <t xml:space="preserve"> Data from this tab will populate most of the rest of the tabs, so ensuring that data in this tab is correct is critical.</t>
    </r>
  </si>
  <si>
    <r>
      <rPr>
        <b/>
        <sz val="11"/>
        <color theme="1"/>
        <rFont val="Calibri"/>
        <family val="2"/>
        <scheme val="minor"/>
      </rPr>
      <t>2)</t>
    </r>
    <r>
      <rPr>
        <sz val="11"/>
        <color theme="1"/>
        <rFont val="Calibri"/>
        <family val="2"/>
        <scheme val="minor"/>
      </rPr>
      <t xml:space="preserve"> Go to the "Weekday" tab</t>
    </r>
  </si>
  <si>
    <r>
      <rPr>
        <b/>
        <sz val="11"/>
        <color theme="1"/>
        <rFont val="Calibri"/>
        <family val="2"/>
        <scheme val="minor"/>
      </rPr>
      <t>a)</t>
    </r>
    <r>
      <rPr>
        <sz val="11"/>
        <color theme="1"/>
        <rFont val="Calibri"/>
        <family val="2"/>
        <scheme val="minor"/>
      </rPr>
      <t xml:space="preserve"> Most of this should be done automatically based on the base data entered previously.</t>
    </r>
  </si>
  <si>
    <r>
      <rPr>
        <b/>
        <sz val="11"/>
        <color theme="1"/>
        <rFont val="Calibri"/>
        <family val="2"/>
        <scheme val="minor"/>
      </rPr>
      <t>b)</t>
    </r>
    <r>
      <rPr>
        <sz val="11"/>
        <color theme="1"/>
        <rFont val="Calibri"/>
        <family val="2"/>
        <scheme val="minor"/>
      </rPr>
      <t xml:space="preserve"> However, if there are intersections with roundabouts or TWSC, consult the capacity tab and the relevant sources since cross traffic will play a role in the capacity of the movement.</t>
    </r>
  </si>
  <si>
    <r>
      <rPr>
        <b/>
        <sz val="11"/>
        <color theme="1"/>
        <rFont val="Calibri"/>
        <family val="2"/>
        <scheme val="minor"/>
      </rPr>
      <t>c)</t>
    </r>
    <r>
      <rPr>
        <sz val="11"/>
        <color theme="1"/>
        <rFont val="Calibri"/>
        <family val="2"/>
        <scheme val="minor"/>
      </rPr>
      <t xml:space="preserve"> Also, signalized intersections that have volumes within 20% of the theoretical capacity should be run by the systems group at the TMC before the exception is submitted for review to ensure that the signal is capable of dealing with the additional traffic caused by the detour. Regardless, at some point in the IHCP exception process, if there is a signal, the systems group should be notified in case they would like to adjust the signal timing for the detour.</t>
    </r>
  </si>
  <si>
    <r>
      <rPr>
        <b/>
        <sz val="11"/>
        <color theme="1"/>
        <rFont val="Calibri"/>
        <family val="2"/>
        <scheme val="minor"/>
      </rPr>
      <t>d)</t>
    </r>
    <r>
      <rPr>
        <sz val="11"/>
        <color theme="1"/>
        <rFont val="Calibri"/>
        <family val="2"/>
        <scheme val="minor"/>
      </rPr>
      <t xml:space="preserve"> If the typical maximum volume (without the detour) and the theoretical capacity are exceeded then it could potentially result in queuing. Changes in the detour (such as selection of a different route, use of shoulders as driving lanes, additional signing, etc.) should be considered to mitigate the burden on the system caused by the detour and reduce the chances of queuing on the interstate.</t>
    </r>
  </si>
  <si>
    <r>
      <rPr>
        <b/>
        <sz val="11"/>
        <color theme="1"/>
        <rFont val="Calibri"/>
        <family val="2"/>
        <scheme val="minor"/>
      </rPr>
      <t>e)</t>
    </r>
    <r>
      <rPr>
        <sz val="11"/>
        <color theme="1"/>
        <rFont val="Calibri"/>
        <family val="2"/>
        <scheme val="minor"/>
      </rPr>
      <t xml:space="preserve"> Place a remark, if necessary, explaining whether the link will be able to handle the detour or not.</t>
    </r>
  </si>
  <si>
    <r>
      <rPr>
        <b/>
        <sz val="11"/>
        <color theme="1"/>
        <rFont val="Calibri"/>
        <family val="2"/>
        <scheme val="minor"/>
      </rPr>
      <t>3)</t>
    </r>
    <r>
      <rPr>
        <sz val="11"/>
        <color theme="1"/>
        <rFont val="Calibri"/>
        <family val="2"/>
        <scheme val="minor"/>
      </rPr>
      <t xml:space="preserve"> Go to the "Friday" tab</t>
    </r>
  </si>
  <si>
    <r>
      <rPr>
        <b/>
        <sz val="11"/>
        <color theme="1"/>
        <rFont val="Calibri"/>
        <family val="2"/>
        <scheme val="minor"/>
      </rPr>
      <t>a)</t>
    </r>
    <r>
      <rPr>
        <sz val="11"/>
        <color theme="1"/>
        <rFont val="Calibri"/>
        <family val="2"/>
        <scheme val="minor"/>
      </rPr>
      <t xml:space="preserve"> Most of the same steps as the "Weekday" tab should apply.</t>
    </r>
  </si>
  <si>
    <r>
      <rPr>
        <b/>
        <sz val="11"/>
        <color theme="1"/>
        <rFont val="Calibri"/>
        <family val="2"/>
        <scheme val="minor"/>
      </rPr>
      <t>b)</t>
    </r>
    <r>
      <rPr>
        <sz val="11"/>
        <color theme="1"/>
        <rFont val="Calibri"/>
        <family val="2"/>
        <scheme val="minor"/>
      </rPr>
      <t xml:space="preserve"> The primary difference is that there need to be conversion factors applied since the data is for weekdays.</t>
    </r>
  </si>
  <si>
    <r>
      <rPr>
        <b/>
        <sz val="11"/>
        <color theme="1"/>
        <rFont val="Calibri"/>
        <family val="2"/>
        <scheme val="minor"/>
      </rPr>
      <t>i)</t>
    </r>
    <r>
      <rPr>
        <sz val="11"/>
        <color theme="1"/>
        <rFont val="Calibri"/>
        <family val="2"/>
        <scheme val="minor"/>
      </rPr>
      <t xml:space="preserve"> Conversion factors provided in the INDOT Traffic Adjustment factors are available, but are not recommended since they are not specific to any given location.</t>
    </r>
  </si>
  <si>
    <r>
      <rPr>
        <b/>
        <sz val="11"/>
        <color theme="1"/>
        <rFont val="Calibri"/>
        <family val="2"/>
        <scheme val="minor"/>
      </rPr>
      <t>ii)</t>
    </r>
    <r>
      <rPr>
        <sz val="11"/>
        <color theme="1"/>
        <rFont val="Calibri"/>
        <family val="2"/>
        <scheme val="minor"/>
      </rPr>
      <t xml:space="preserve"> Ideally, INDOT's Traffic Count Database System (TCDS) will have weekend counts for either the portion of the interstate of interstate or near enough to be extrapolated for use in the detour analysis.</t>
    </r>
  </si>
  <si>
    <r>
      <rPr>
        <b/>
        <sz val="11"/>
        <color theme="1"/>
        <rFont val="Calibri"/>
        <family val="2"/>
        <scheme val="minor"/>
      </rPr>
      <t>iii)</t>
    </r>
    <r>
      <rPr>
        <sz val="11"/>
        <color theme="1"/>
        <rFont val="Calibri"/>
        <family val="2"/>
        <scheme val="minor"/>
      </rPr>
      <t xml:space="preserve"> To create the conversion factors, divide the weekend count for a given day (normalized to be comparable to the base data) by the weekday data.</t>
    </r>
  </si>
  <si>
    <r>
      <rPr>
        <b/>
        <sz val="11"/>
        <color theme="1"/>
        <rFont val="Calibri"/>
        <family val="2"/>
        <scheme val="minor"/>
      </rPr>
      <t>iv)</t>
    </r>
    <r>
      <rPr>
        <sz val="11"/>
        <color theme="1"/>
        <rFont val="Calibri"/>
        <family val="2"/>
        <scheme val="minor"/>
      </rPr>
      <t xml:space="preserve"> If feasible, the conversion factors for ramps should be consistent with the interstate link they are connected to. Engineering judgement may be necessary to determine the most appropriate factors to use.</t>
    </r>
  </si>
  <si>
    <r>
      <rPr>
        <b/>
        <sz val="11"/>
        <color theme="1"/>
        <rFont val="Calibri"/>
        <family val="2"/>
        <scheme val="minor"/>
      </rPr>
      <t>v)</t>
    </r>
    <r>
      <rPr>
        <sz val="11"/>
        <color theme="1"/>
        <rFont val="Calibri"/>
        <family val="2"/>
        <scheme val="minor"/>
      </rPr>
      <t xml:space="preserve"> These columns can be hidden for aesthetic purposes if desired.</t>
    </r>
  </si>
  <si>
    <r>
      <rPr>
        <b/>
        <sz val="11"/>
        <color theme="1"/>
        <rFont val="Calibri"/>
        <family val="2"/>
        <scheme val="minor"/>
      </rPr>
      <t>c)</t>
    </r>
    <r>
      <rPr>
        <sz val="11"/>
        <color theme="1"/>
        <rFont val="Calibri"/>
        <family val="2"/>
        <scheme val="minor"/>
      </rPr>
      <t xml:space="preserve"> Repeat this process for "Saturday" and "Sunday" tabs.</t>
    </r>
  </si>
  <si>
    <r>
      <rPr>
        <b/>
        <sz val="11"/>
        <color theme="1"/>
        <rFont val="Calibri"/>
        <family val="2"/>
        <scheme val="minor"/>
      </rPr>
      <t>4)</t>
    </r>
    <r>
      <rPr>
        <sz val="11"/>
        <color theme="1"/>
        <rFont val="Calibri"/>
        <family val="2"/>
        <scheme val="minor"/>
      </rPr>
      <t xml:space="preserve"> Formatting</t>
    </r>
  </si>
  <si>
    <r>
      <rPr>
        <b/>
        <sz val="11"/>
        <color theme="1"/>
        <rFont val="Calibri"/>
        <family val="2"/>
        <scheme val="minor"/>
      </rPr>
      <t>a)</t>
    </r>
    <r>
      <rPr>
        <sz val="11"/>
        <color theme="1"/>
        <rFont val="Calibri"/>
        <family val="2"/>
        <scheme val="minor"/>
      </rPr>
      <t xml:space="preserve"> Delete columns associated with unused links or just exclude them from the print area.</t>
    </r>
  </si>
  <si>
    <r>
      <rPr>
        <b/>
        <sz val="11"/>
        <color theme="1"/>
        <rFont val="Calibri"/>
        <family val="2"/>
        <scheme val="minor"/>
      </rPr>
      <t>b)</t>
    </r>
    <r>
      <rPr>
        <sz val="11"/>
        <color theme="1"/>
        <rFont val="Calibri"/>
        <family val="2"/>
        <scheme val="minor"/>
      </rPr>
      <t xml:space="preserve"> All the information that appears in the headers and footers is stored under "Page Setup" in the "Page Layout" ribbon.</t>
    </r>
  </si>
  <si>
    <r>
      <rPr>
        <b/>
        <sz val="11"/>
        <color theme="1"/>
        <rFont val="Calibri"/>
        <family val="2"/>
        <scheme val="minor"/>
      </rPr>
      <t>c)</t>
    </r>
    <r>
      <rPr>
        <sz val="11"/>
        <color theme="1"/>
        <rFont val="Calibri"/>
        <family val="2"/>
        <scheme val="minor"/>
      </rPr>
      <t xml:space="preserve"> Typically, the "Weekday" tab will fit well on a single page, but the weekend tabs will need two pages and are setup so that columns A-D are repeated on other pages.</t>
    </r>
  </si>
  <si>
    <t>Instructions for using the Detour Route Spreadsheet</t>
  </si>
  <si>
    <t>Link Type: Interstate (Mainline),Link Type: Ramp (Intertate to Interstate/C-D),Link Type: Ramp (Signalized Intersection),Link Type: Ramp (Roundabout Intersection),Link Type: Ramp (TWSC Intersection),Link Type: Ramp (AWSC Intersection)</t>
  </si>
  <si>
    <t>Select Link Type</t>
  </si>
  <si>
    <t>Latest INDOT Traffic Adjustment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</si>
</sst>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1"/>
      <color theme="1"/>
      <name val="Calibri"/>
      <family val="2"/>
      <scheme val="minor"/>
    </font>
    <font>
      <b/>
      <sz val="10"/>
      <name val="Arial"/>
      <family val="2"/>
    </font>
    <font>
      <sz val="10"/>
      <name val="Arial"/>
      <family val="2"/>
    </font>
    <font>
      <b/>
      <sz val="14"/>
      <color theme="1"/>
      <name val="Calibri"/>
      <family val="2"/>
      <scheme val="minor"/>
    </font>
    <font>
      <b/>
      <sz val="11"/>
      <color theme="1"/>
      <name val="Calibri"/>
      <family val="2"/>
      <scheme val="minor"/>
    </font>
    <font>
      <b/>
      <vertAlign val="subscript"/>
      <sz val="10"/>
      <name val="Arial"/>
      <family val="2"/>
    </font>
    <font>
      <b/>
      <sz val="16"/>
      <color theme="1"/>
      <name val="Calibri"/>
      <family val="2"/>
      <scheme val="minor"/>
    </font>
  </fonts>
  <fills count="8">
    <fill>
      <patternFill patternType="none"/>
    </fill>
    <fill>
      <patternFill patternType="gray125"/>
    </fill>
    <fill>
      <patternFill patternType="solid">
        <fgColor theme="2" tint="-0.499984740745262"/>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4" tint="0.5999938962981048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diagonal/>
    </border>
    <border>
      <left/>
      <right/>
      <top/>
      <bottom style="medium">
        <color indexed="64"/>
      </bottom>
      <diagonal/>
    </border>
    <border>
      <left/>
      <right/>
      <top style="thin">
        <color indexed="64"/>
      </top>
      <bottom style="medium">
        <color indexed="64"/>
      </bottom>
      <diagonal/>
    </border>
    <border>
      <left/>
      <right/>
      <top/>
      <bottom style="double">
        <color indexed="64"/>
      </bottom>
      <diagonal/>
    </border>
    <border>
      <left/>
      <right/>
      <top style="double">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double">
        <color indexed="64"/>
      </top>
      <bottom/>
      <diagonal/>
    </border>
  </borders>
  <cellStyleXfs count="1">
    <xf numFmtId="0" fontId="0" fillId="0" borderId="0"/>
  </cellStyleXfs>
  <cellXfs count="137">
    <xf numFmtId="0" fontId="0" fillId="0" borderId="0" xfId="0"/>
    <xf numFmtId="1" fontId="1" fillId="0" borderId="1" xfId="0" applyNumberFormat="1" applyFont="1" applyBorder="1" applyAlignment="1">
      <alignment horizontal="center" wrapText="1"/>
    </xf>
    <xf numFmtId="1" fontId="1" fillId="0" borderId="2" xfId="0" applyNumberFormat="1" applyFont="1" applyBorder="1" applyAlignment="1">
      <alignment horizontal="center" wrapText="1"/>
    </xf>
    <xf numFmtId="1" fontId="1" fillId="5" borderId="1" xfId="0" applyNumberFormat="1" applyFont="1" applyFill="1" applyBorder="1" applyAlignment="1">
      <alignment horizontal="center" wrapText="1"/>
    </xf>
    <xf numFmtId="0" fontId="0" fillId="5" borderId="0" xfId="0" applyFill="1"/>
    <xf numFmtId="0" fontId="0" fillId="3" borderId="0" xfId="0" applyFill="1"/>
    <xf numFmtId="0" fontId="0" fillId="6" borderId="0" xfId="0" applyFill="1"/>
    <xf numFmtId="1" fontId="1" fillId="6" borderId="9" xfId="0" applyNumberFormat="1" applyFont="1" applyFill="1" applyBorder="1" applyAlignment="1">
      <alignment horizontal="center" wrapText="1"/>
    </xf>
    <xf numFmtId="1" fontId="1" fillId="3" borderId="7" xfId="0" applyNumberFormat="1" applyFont="1" applyFill="1" applyBorder="1" applyAlignment="1">
      <alignment horizontal="center" wrapText="1"/>
    </xf>
    <xf numFmtId="0" fontId="0" fillId="2" borderId="0" xfId="0" applyFill="1"/>
    <xf numFmtId="1" fontId="1" fillId="4" borderId="8" xfId="0" applyNumberFormat="1" applyFont="1" applyFill="1" applyBorder="1" applyAlignment="1">
      <alignment horizontal="center" wrapText="1"/>
    </xf>
    <xf numFmtId="1" fontId="1" fillId="0" borderId="24" xfId="0" applyNumberFormat="1" applyFont="1" applyBorder="1" applyAlignment="1">
      <alignment horizontal="center" wrapText="1"/>
    </xf>
    <xf numFmtId="3" fontId="2" fillId="0" borderId="4" xfId="0" applyNumberFormat="1" applyFont="1" applyBorder="1" applyAlignment="1">
      <alignment horizontal="center" vertical="center" wrapText="1"/>
    </xf>
    <xf numFmtId="3" fontId="1" fillId="0" borderId="6" xfId="0" applyNumberFormat="1" applyFont="1" applyBorder="1" applyAlignment="1">
      <alignment horizontal="center" vertical="center" wrapText="1"/>
    </xf>
    <xf numFmtId="3" fontId="2" fillId="0" borderId="15" xfId="0" applyNumberFormat="1" applyFont="1" applyBorder="1" applyAlignment="1">
      <alignment horizontal="center" vertical="center" wrapText="1"/>
    </xf>
    <xf numFmtId="3" fontId="1" fillId="0" borderId="13" xfId="0" applyNumberFormat="1" applyFont="1" applyBorder="1" applyAlignment="1">
      <alignment horizontal="center" vertical="center" wrapText="1"/>
    </xf>
    <xf numFmtId="3" fontId="2" fillId="0" borderId="12" xfId="0" applyNumberFormat="1" applyFont="1" applyBorder="1" applyAlignment="1">
      <alignment horizontal="center" vertical="center" wrapText="1"/>
    </xf>
    <xf numFmtId="3" fontId="2" fillId="0" borderId="22" xfId="0" applyNumberFormat="1" applyFont="1" applyBorder="1" applyAlignment="1">
      <alignment horizontal="center" vertical="center" wrapText="1"/>
    </xf>
    <xf numFmtId="3" fontId="1" fillId="0" borderId="9" xfId="0" applyNumberFormat="1" applyFont="1" applyBorder="1" applyAlignment="1">
      <alignment horizontal="center" vertical="center" wrapText="1"/>
    </xf>
    <xf numFmtId="3" fontId="2" fillId="0" borderId="7" xfId="0" applyNumberFormat="1" applyFont="1" applyBorder="1" applyAlignment="1">
      <alignment horizontal="center" vertical="center" wrapText="1"/>
    </xf>
    <xf numFmtId="3" fontId="1" fillId="0" borderId="14" xfId="0" applyNumberFormat="1" applyFont="1" applyBorder="1" applyAlignment="1">
      <alignment horizontal="center" vertical="center" wrapText="1"/>
    </xf>
    <xf numFmtId="3" fontId="1" fillId="0" borderId="11" xfId="0" applyNumberFormat="1" applyFont="1" applyBorder="1" applyAlignment="1">
      <alignment horizontal="center" vertical="center" wrapText="1"/>
    </xf>
    <xf numFmtId="3" fontId="1" fillId="0" borderId="23" xfId="0" applyNumberFormat="1" applyFont="1" applyBorder="1" applyAlignment="1">
      <alignment horizontal="center" vertical="center" wrapText="1"/>
    </xf>
    <xf numFmtId="3" fontId="2" fillId="0" borderId="17" xfId="0" applyNumberFormat="1" applyFont="1" applyBorder="1" applyAlignment="1">
      <alignment horizontal="center" vertical="center" wrapText="1"/>
    </xf>
    <xf numFmtId="3" fontId="2" fillId="0" borderId="29" xfId="0" applyNumberFormat="1" applyFont="1" applyBorder="1" applyAlignment="1">
      <alignment horizontal="center" vertical="center" wrapText="1"/>
    </xf>
    <xf numFmtId="3" fontId="1" fillId="0" borderId="19" xfId="0" applyNumberFormat="1" applyFont="1" applyBorder="1" applyAlignment="1">
      <alignment horizontal="center" vertical="center" wrapText="1"/>
    </xf>
    <xf numFmtId="0" fontId="0" fillId="0" borderId="4" xfId="0" applyBorder="1" applyAlignment="1">
      <alignment horizontal="center"/>
    </xf>
    <xf numFmtId="0" fontId="0" fillId="0" borderId="5" xfId="0" applyBorder="1" applyAlignment="1">
      <alignment horizontal="center"/>
    </xf>
    <xf numFmtId="3" fontId="4" fillId="0" borderId="5" xfId="0" applyNumberFormat="1" applyFont="1" applyBorder="1" applyAlignment="1">
      <alignment horizontal="center" vertical="center"/>
    </xf>
    <xf numFmtId="3" fontId="4" fillId="0" borderId="6" xfId="0" applyNumberFormat="1" applyFont="1" applyBorder="1" applyAlignment="1">
      <alignment horizontal="center" vertical="center"/>
    </xf>
    <xf numFmtId="3" fontId="4" fillId="0" borderId="4" xfId="0" applyNumberFormat="1" applyFont="1" applyBorder="1" applyAlignment="1">
      <alignment horizontal="center" vertical="center"/>
    </xf>
    <xf numFmtId="1" fontId="1" fillId="3" borderId="27" xfId="0" applyNumberFormat="1" applyFont="1" applyFill="1" applyBorder="1" applyAlignment="1">
      <alignment horizontal="center" wrapText="1"/>
    </xf>
    <xf numFmtId="0" fontId="0" fillId="0" borderId="0" xfId="0" applyAlignment="1">
      <alignment wrapText="1"/>
    </xf>
    <xf numFmtId="0" fontId="0" fillId="0" borderId="0" xfId="0" applyAlignment="1">
      <alignment horizontal="left" vertical="top"/>
    </xf>
    <xf numFmtId="0" fontId="0" fillId="0" borderId="0" xfId="0" applyAlignment="1">
      <alignment horizontal="right" vertical="top"/>
    </xf>
    <xf numFmtId="0" fontId="4" fillId="0" borderId="0" xfId="0" applyFont="1" applyAlignment="1">
      <alignment horizontal="right" vertical="top"/>
    </xf>
    <xf numFmtId="3" fontId="4" fillId="0" borderId="0" xfId="0" applyNumberFormat="1" applyFont="1" applyAlignment="1">
      <alignment horizontal="left" vertical="top"/>
    </xf>
    <xf numFmtId="0" fontId="0" fillId="0" borderId="0" xfId="0" applyAlignment="1">
      <alignment horizontal="left" vertical="top" wrapText="1"/>
    </xf>
    <xf numFmtId="0" fontId="0" fillId="0" borderId="0" xfId="0" applyAlignment="1">
      <alignment horizontal="right"/>
    </xf>
    <xf numFmtId="0" fontId="6" fillId="0" borderId="32" xfId="0" applyFont="1" applyBorder="1" applyAlignment="1">
      <alignment horizontal="right"/>
    </xf>
    <xf numFmtId="0" fontId="0" fillId="0" borderId="1" xfId="0" applyBorder="1" applyAlignment="1">
      <alignment horizontal="center"/>
    </xf>
    <xf numFmtId="0" fontId="4" fillId="0" borderId="1" xfId="0" applyFont="1" applyBorder="1" applyAlignment="1">
      <alignment horizontal="center" wrapText="1"/>
    </xf>
    <xf numFmtId="0" fontId="3" fillId="0" borderId="0" xfId="0" applyFont="1"/>
    <xf numFmtId="1" fontId="1" fillId="0" borderId="0" xfId="0" applyNumberFormat="1" applyFont="1" applyAlignment="1">
      <alignment horizontal="center" wrapText="1"/>
    </xf>
    <xf numFmtId="3" fontId="1" fillId="0" borderId="28" xfId="0" applyNumberFormat="1" applyFont="1" applyBorder="1" applyAlignment="1">
      <alignment horizontal="center" vertical="center" wrapText="1"/>
    </xf>
    <xf numFmtId="3" fontId="0" fillId="0" borderId="0" xfId="0" applyNumberFormat="1"/>
    <xf numFmtId="3" fontId="1" fillId="0" borderId="24" xfId="0" applyNumberFormat="1" applyFont="1" applyBorder="1" applyAlignment="1">
      <alignment horizontal="center" vertical="center" wrapText="1"/>
    </xf>
    <xf numFmtId="3" fontId="1" fillId="0" borderId="2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3" fontId="1" fillId="0" borderId="16"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3" fontId="1" fillId="0" borderId="27" xfId="0" applyNumberFormat="1" applyFont="1" applyBorder="1" applyAlignment="1">
      <alignment horizontal="center" vertical="center" wrapText="1"/>
    </xf>
    <xf numFmtId="4" fontId="2" fillId="0" borderId="8" xfId="0" applyNumberFormat="1" applyFont="1" applyBorder="1" applyAlignment="1">
      <alignment horizontal="center" vertical="center" wrapText="1"/>
    </xf>
    <xf numFmtId="3" fontId="2" fillId="0" borderId="8" xfId="0" applyNumberFormat="1" applyFont="1" applyBorder="1" applyAlignment="1">
      <alignment horizontal="center" vertical="center" wrapText="1"/>
    </xf>
    <xf numFmtId="3" fontId="2" fillId="0" borderId="18" xfId="0" applyNumberFormat="1" applyFont="1" applyBorder="1" applyAlignment="1">
      <alignment horizontal="center" vertical="center" wrapText="1"/>
    </xf>
    <xf numFmtId="4" fontId="2" fillId="0" borderId="18" xfId="0" applyNumberFormat="1" applyFont="1" applyBorder="1" applyAlignment="1">
      <alignment horizontal="center" vertical="center" wrapText="1"/>
    </xf>
    <xf numFmtId="0" fontId="0" fillId="5" borderId="1" xfId="0" applyFill="1" applyBorder="1" applyAlignment="1">
      <alignment horizontal="center"/>
    </xf>
    <xf numFmtId="0" fontId="0" fillId="5" borderId="33" xfId="0" applyFill="1" applyBorder="1"/>
    <xf numFmtId="1" fontId="1" fillId="6" borderId="8" xfId="0" applyNumberFormat="1" applyFont="1" applyFill="1" applyBorder="1" applyAlignment="1">
      <alignment horizontal="center" wrapText="1"/>
    </xf>
    <xf numFmtId="3" fontId="0" fillId="0" borderId="0" xfId="0" applyNumberFormat="1" applyAlignment="1">
      <alignment horizontal="center"/>
    </xf>
    <xf numFmtId="0" fontId="0" fillId="0" borderId="0" xfId="0" applyAlignment="1">
      <alignment horizontal="center" wrapText="1"/>
    </xf>
    <xf numFmtId="0" fontId="0" fillId="0" borderId="0" xfId="0" applyAlignment="1">
      <alignment horizontal="center"/>
    </xf>
    <xf numFmtId="0" fontId="4" fillId="0" borderId="0" xfId="0" applyFont="1"/>
    <xf numFmtId="0" fontId="3" fillId="0" borderId="0" xfId="0" applyFont="1" applyAlignment="1">
      <alignment wrapText="1"/>
    </xf>
    <xf numFmtId="164" fontId="0" fillId="0" borderId="0" xfId="0" applyNumberFormat="1" applyAlignment="1">
      <alignment horizontal="center"/>
    </xf>
    <xf numFmtId="0" fontId="0" fillId="5" borderId="36" xfId="0" applyFill="1" applyBorder="1"/>
    <xf numFmtId="14" fontId="0" fillId="5" borderId="36" xfId="0" applyNumberFormat="1" applyFill="1" applyBorder="1"/>
    <xf numFmtId="0" fontId="0" fillId="5" borderId="35" xfId="0" applyFill="1" applyBorder="1"/>
    <xf numFmtId="0" fontId="0" fillId="6" borderId="35" xfId="0" applyFill="1" applyBorder="1"/>
    <xf numFmtId="0" fontId="6" fillId="0" borderId="32" xfId="0" applyFont="1" applyBorder="1" applyAlignment="1">
      <alignment horizontal="left"/>
    </xf>
    <xf numFmtId="1" fontId="1" fillId="0" borderId="0" xfId="0" applyNumberFormat="1" applyFont="1" applyAlignment="1">
      <alignment horizontal="right" wrapText="1"/>
    </xf>
    <xf numFmtId="1" fontId="1" fillId="3" borderId="25" xfId="0" applyNumberFormat="1" applyFont="1" applyFill="1" applyBorder="1" applyAlignment="1">
      <alignment horizontal="center" wrapText="1"/>
    </xf>
    <xf numFmtId="1" fontId="1" fillId="3" borderId="24" xfId="0" applyNumberFormat="1" applyFont="1" applyFill="1" applyBorder="1" applyAlignment="1">
      <alignment horizontal="center" wrapText="1"/>
    </xf>
    <xf numFmtId="0" fontId="0" fillId="0" borderId="0" xfId="0" applyAlignment="1">
      <alignment horizontal="left" indent="2"/>
    </xf>
    <xf numFmtId="0" fontId="0" fillId="0" borderId="0" xfId="0" applyAlignment="1">
      <alignment horizontal="left" indent="4"/>
    </xf>
    <xf numFmtId="0" fontId="0" fillId="0" borderId="0" xfId="0" applyAlignment="1">
      <alignment horizontal="left"/>
    </xf>
    <xf numFmtId="0" fontId="0" fillId="0" borderId="0" xfId="0" applyAlignment="1">
      <alignment horizontal="left" wrapText="1" indent="2"/>
    </xf>
    <xf numFmtId="0" fontId="0" fillId="0" borderId="0" xfId="0" applyAlignment="1">
      <alignment horizontal="left" wrapText="1" indent="4"/>
    </xf>
    <xf numFmtId="0" fontId="0" fillId="0" borderId="0" xfId="0" applyAlignment="1">
      <alignment horizontal="left" wrapText="1"/>
    </xf>
    <xf numFmtId="0" fontId="0" fillId="0" borderId="0" xfId="0" applyAlignment="1">
      <alignment horizontal="left"/>
    </xf>
    <xf numFmtId="0" fontId="6" fillId="5" borderId="32" xfId="0" applyFont="1" applyFill="1" applyBorder="1" applyAlignment="1">
      <alignment horizontal="left"/>
    </xf>
    <xf numFmtId="3" fontId="4" fillId="0" borderId="7" xfId="0" applyNumberFormat="1" applyFont="1" applyBorder="1" applyAlignment="1">
      <alignment horizontal="left" vertical="top" wrapText="1"/>
    </xf>
    <xf numFmtId="3" fontId="4" fillId="0" borderId="9" xfId="0" applyNumberFormat="1" applyFont="1" applyBorder="1" applyAlignment="1">
      <alignment horizontal="left" vertical="top" wrapText="1"/>
    </xf>
    <xf numFmtId="0" fontId="4" fillId="0" borderId="27" xfId="0" applyFont="1" applyBorder="1" applyAlignment="1">
      <alignment horizontal="right" vertical="top" wrapText="1"/>
    </xf>
    <xf numFmtId="0" fontId="4" fillId="0" borderId="31" xfId="0" applyFont="1" applyBorder="1" applyAlignment="1">
      <alignment horizontal="right" vertical="top" wrapText="1"/>
    </xf>
    <xf numFmtId="1" fontId="1" fillId="3" borderId="4" xfId="0" applyNumberFormat="1" applyFont="1" applyFill="1" applyBorder="1" applyAlignment="1">
      <alignment horizontal="center" wrapText="1"/>
    </xf>
    <xf numFmtId="1" fontId="1" fillId="3" borderId="6" xfId="0" applyNumberFormat="1" applyFont="1" applyFill="1" applyBorder="1" applyAlignment="1">
      <alignment horizontal="center" wrapText="1"/>
    </xf>
    <xf numFmtId="1" fontId="1" fillId="0" borderId="12" xfId="0" applyNumberFormat="1" applyFont="1" applyBorder="1" applyAlignment="1">
      <alignment horizontal="center" wrapText="1"/>
    </xf>
    <xf numFmtId="1" fontId="1" fillId="0" borderId="13" xfId="0" applyNumberFormat="1" applyFont="1" applyBorder="1" applyAlignment="1">
      <alignment horizontal="center" wrapText="1"/>
    </xf>
    <xf numFmtId="1" fontId="1" fillId="3" borderId="12" xfId="0" applyNumberFormat="1" applyFont="1" applyFill="1" applyBorder="1" applyAlignment="1">
      <alignment horizontal="center" wrapText="1"/>
    </xf>
    <xf numFmtId="1" fontId="1" fillId="3" borderId="13" xfId="0" applyNumberFormat="1" applyFont="1" applyFill="1" applyBorder="1" applyAlignment="1">
      <alignment horizontal="center" wrapText="1"/>
    </xf>
    <xf numFmtId="3" fontId="4" fillId="6" borderId="12" xfId="0" applyNumberFormat="1" applyFont="1" applyFill="1" applyBorder="1" applyAlignment="1">
      <alignment horizontal="center" vertical="center"/>
    </xf>
    <xf numFmtId="3" fontId="4" fillId="6" borderId="13" xfId="0" applyNumberFormat="1" applyFont="1" applyFill="1" applyBorder="1" applyAlignment="1">
      <alignment horizontal="center" vertical="center"/>
    </xf>
    <xf numFmtId="3" fontId="4" fillId="3" borderId="24" xfId="0" applyNumberFormat="1" applyFont="1" applyFill="1" applyBorder="1" applyAlignment="1">
      <alignment horizontal="center" vertical="center"/>
    </xf>
    <xf numFmtId="3" fontId="4" fillId="3" borderId="34" xfId="0" applyNumberFormat="1" applyFont="1" applyFill="1" applyBorder="1" applyAlignment="1">
      <alignment horizontal="center" vertical="center"/>
    </xf>
    <xf numFmtId="3" fontId="4" fillId="6" borderId="24" xfId="0" applyNumberFormat="1" applyFont="1" applyFill="1" applyBorder="1" applyAlignment="1">
      <alignment horizontal="center" vertical="center"/>
    </xf>
    <xf numFmtId="3" fontId="4" fillId="6" borderId="34" xfId="0" applyNumberFormat="1" applyFont="1" applyFill="1" applyBorder="1" applyAlignment="1">
      <alignment horizontal="center" vertical="center"/>
    </xf>
    <xf numFmtId="0" fontId="3" fillId="0" borderId="0" xfId="0" applyFont="1" applyAlignment="1">
      <alignment horizontal="center" wrapText="1"/>
    </xf>
    <xf numFmtId="0" fontId="3" fillId="0" borderId="30" xfId="0" applyFont="1" applyBorder="1" applyAlignment="1">
      <alignment horizontal="center" wrapText="1"/>
    </xf>
    <xf numFmtId="0" fontId="4" fillId="0" borderId="4" xfId="0" applyFont="1" applyBorder="1" applyAlignment="1">
      <alignment horizontal="right"/>
    </xf>
    <xf numFmtId="0" fontId="4" fillId="0" borderId="20" xfId="0" applyFont="1" applyBorder="1" applyAlignment="1">
      <alignment horizontal="right"/>
    </xf>
    <xf numFmtId="0" fontId="4" fillId="0" borderId="12" xfId="0" applyFont="1" applyBorder="1" applyAlignment="1">
      <alignment horizontal="right"/>
    </xf>
    <xf numFmtId="0" fontId="4" fillId="0" borderId="2" xfId="0" applyFont="1" applyBorder="1" applyAlignment="1">
      <alignment horizontal="right"/>
    </xf>
    <xf numFmtId="1" fontId="1" fillId="0" borderId="25" xfId="0" applyNumberFormat="1" applyFont="1" applyBorder="1" applyAlignment="1">
      <alignment horizontal="center" wrapText="1"/>
    </xf>
    <xf numFmtId="1" fontId="1" fillId="0" borderId="24" xfId="0" applyNumberFormat="1" applyFont="1" applyBorder="1" applyAlignment="1">
      <alignment horizontal="center" wrapText="1"/>
    </xf>
    <xf numFmtId="1" fontId="1" fillId="0" borderId="26" xfId="0" applyNumberFormat="1" applyFont="1" applyBorder="1" applyAlignment="1">
      <alignment horizontal="center" wrapText="1"/>
    </xf>
    <xf numFmtId="1" fontId="1" fillId="0" borderId="27" xfId="0" applyNumberFormat="1" applyFont="1" applyBorder="1" applyAlignment="1">
      <alignment horizontal="center" wrapText="1"/>
    </xf>
    <xf numFmtId="0" fontId="4" fillId="0" borderId="24" xfId="0" applyFont="1" applyBorder="1" applyAlignment="1">
      <alignment horizontal="right"/>
    </xf>
    <xf numFmtId="0" fontId="4" fillId="0" borderId="34" xfId="0" applyFont="1" applyBorder="1" applyAlignment="1">
      <alignment horizontal="right"/>
    </xf>
    <xf numFmtId="3" fontId="4" fillId="0" borderId="8" xfId="0" applyNumberFormat="1" applyFont="1" applyBorder="1" applyAlignment="1">
      <alignment horizontal="left" vertical="top" wrapText="1"/>
    </xf>
    <xf numFmtId="0" fontId="4" fillId="0" borderId="7" xfId="0" applyFont="1" applyBorder="1" applyAlignment="1">
      <alignment horizontal="right" vertical="top" wrapText="1"/>
    </xf>
    <xf numFmtId="0" fontId="4" fillId="0" borderId="8" xfId="0" applyFont="1" applyBorder="1" applyAlignment="1">
      <alignment horizontal="right" vertical="top" wrapText="1"/>
    </xf>
    <xf numFmtId="0" fontId="4" fillId="0" borderId="21" xfId="0" applyFont="1" applyBorder="1" applyAlignment="1">
      <alignment horizontal="right" vertical="top" wrapText="1"/>
    </xf>
    <xf numFmtId="3" fontId="4" fillId="6" borderId="1" xfId="0" applyNumberFormat="1" applyFont="1" applyFill="1" applyBorder="1" applyAlignment="1">
      <alignment horizontal="center" vertical="center"/>
    </xf>
    <xf numFmtId="1" fontId="1" fillId="3" borderId="5" xfId="0" applyNumberFormat="1" applyFont="1" applyFill="1" applyBorder="1" applyAlignment="1">
      <alignment horizontal="center" wrapText="1"/>
    </xf>
    <xf numFmtId="1" fontId="1" fillId="0" borderId="1" xfId="0" applyNumberFormat="1" applyFont="1" applyBorder="1" applyAlignment="1">
      <alignment horizontal="center" wrapText="1"/>
    </xf>
    <xf numFmtId="1" fontId="1" fillId="3" borderId="1" xfId="0" applyNumberFormat="1" applyFont="1" applyFill="1" applyBorder="1" applyAlignment="1">
      <alignment horizontal="center" wrapText="1"/>
    </xf>
    <xf numFmtId="3" fontId="4" fillId="6" borderId="24" xfId="0" applyNumberFormat="1" applyFont="1" applyFill="1" applyBorder="1" applyAlignment="1">
      <alignment horizontal="center"/>
    </xf>
    <xf numFmtId="3" fontId="4" fillId="6" borderId="35" xfId="0" applyNumberFormat="1" applyFont="1" applyFill="1" applyBorder="1" applyAlignment="1">
      <alignment horizontal="center"/>
    </xf>
    <xf numFmtId="3" fontId="4" fillId="6" borderId="34" xfId="0" applyNumberFormat="1" applyFont="1" applyFill="1" applyBorder="1" applyAlignment="1">
      <alignment horizontal="center"/>
    </xf>
    <xf numFmtId="0" fontId="4" fillId="0" borderId="5" xfId="0" applyFont="1" applyBorder="1" applyAlignment="1">
      <alignment horizontal="right"/>
    </xf>
    <xf numFmtId="0" fontId="4" fillId="0" borderId="1" xfId="0" applyFont="1" applyBorder="1" applyAlignment="1">
      <alignment horizontal="right"/>
    </xf>
    <xf numFmtId="0" fontId="4" fillId="0" borderId="35" xfId="0" applyFont="1" applyBorder="1" applyAlignment="1">
      <alignment horizontal="right"/>
    </xf>
    <xf numFmtId="3" fontId="4" fillId="3" borderId="35" xfId="0" applyNumberFormat="1" applyFont="1" applyFill="1" applyBorder="1" applyAlignment="1">
      <alignment horizontal="center" vertical="center"/>
    </xf>
    <xf numFmtId="1" fontId="1" fillId="0" borderId="10" xfId="0" applyNumberFormat="1" applyFont="1" applyBorder="1" applyAlignment="1">
      <alignment horizontal="center" wrapText="1"/>
    </xf>
    <xf numFmtId="1" fontId="1" fillId="0" borderId="11" xfId="0" applyNumberFormat="1" applyFont="1" applyBorder="1" applyAlignment="1">
      <alignment horizontal="center" wrapText="1"/>
    </xf>
    <xf numFmtId="1" fontId="1" fillId="0" borderId="23" xfId="0" applyNumberFormat="1" applyFont="1" applyBorder="1" applyAlignment="1">
      <alignment horizontal="center" wrapText="1"/>
    </xf>
    <xf numFmtId="3" fontId="4" fillId="7" borderId="24" xfId="0" applyNumberFormat="1" applyFont="1" applyFill="1" applyBorder="1" applyAlignment="1">
      <alignment horizontal="center" vertical="center"/>
    </xf>
    <xf numFmtId="3" fontId="4" fillId="7" borderId="35" xfId="0" applyNumberFormat="1" applyFont="1" applyFill="1" applyBorder="1" applyAlignment="1">
      <alignment horizontal="center" vertical="center"/>
    </xf>
    <xf numFmtId="3" fontId="4" fillId="7" borderId="34" xfId="0" applyNumberFormat="1" applyFont="1" applyFill="1" applyBorder="1" applyAlignment="1">
      <alignment horizontal="center" vertical="center"/>
    </xf>
    <xf numFmtId="0" fontId="0" fillId="0" borderId="0" xfId="0" applyAlignment="1">
      <alignment horizontal="center" wrapText="1"/>
    </xf>
    <xf numFmtId="0" fontId="0" fillId="0" borderId="0" xfId="0" applyAlignment="1">
      <alignment horizontal="center"/>
    </xf>
    <xf numFmtId="0" fontId="6" fillId="0" borderId="0" xfId="0" applyFont="1" applyBorder="1" applyAlignment="1">
      <alignment horizontal="left"/>
    </xf>
    <xf numFmtId="0" fontId="6" fillId="0" borderId="0" xfId="0" applyFont="1" applyBorder="1" applyAlignment="1">
      <alignment horizontal="right"/>
    </xf>
    <xf numFmtId="164" fontId="0" fillId="5" borderId="1" xfId="0" applyNumberFormat="1" applyFill="1" applyBorder="1" applyAlignment="1">
      <alignment horizontal="center"/>
    </xf>
  </cellXfs>
  <cellStyles count="1">
    <cellStyle name="Normal" xfId="0" builtinId="0"/>
  </cellStyles>
  <dxfs count="4">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8</xdr:col>
      <xdr:colOff>1104900</xdr:colOff>
      <xdr:row>14</xdr:row>
      <xdr:rowOff>342899</xdr:rowOff>
    </xdr:to>
    <xdr:sp macro="" textlink="">
      <xdr:nvSpPr>
        <xdr:cNvPr id="2" name="TextBox 1">
          <a:extLst>
            <a:ext uri="{FF2B5EF4-FFF2-40B4-BE49-F238E27FC236}">
              <a16:creationId xmlns:a16="http://schemas.microsoft.com/office/drawing/2014/main" id="{49F95282-0DE1-478F-847A-7FDEEC50F8E4}"/>
            </a:ext>
          </a:extLst>
        </xdr:cNvPr>
        <xdr:cNvSpPr txBox="1"/>
      </xdr:nvSpPr>
      <xdr:spPr>
        <a:xfrm>
          <a:off x="0" y="285750"/>
          <a:ext cx="5981700" cy="83248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1. Start in the Base Data Tab</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1.0 Update the Interstate Seasonal Adjustment Factors</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Update the table at the right with the Seasonal Adjustment Factors for urban and rural interstates from the latest version of the INDOT Traffic Adjustment Factors available from the INDOT Traffic Statistics website:</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https://secure.in.gov/indot/about-indot/central-office/asset-data-collection/traffic-statistics/adjustment-factors/</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1.1 Fill in the header (Rows 1 to 3) </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Enter the closure name, analyst, date, contract number (if any), rural/urban setting, and planned month. The tool will automatically pull the correct adjustment factor from the table at the right.</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1.2 Define the detour links (Row 4)</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List each link using the Closure naming style (e.g., </a:t>
          </a:r>
          <a:r>
            <a:rPr lang="en-US" sz="1100" i="1" kern="0">
              <a:effectLst/>
              <a:latin typeface="Calibri" panose="020F0502020204030204" pitchFamily="34" charset="0"/>
              <a:ea typeface="Times New Roman" panose="02020603050405020304" pitchFamily="18" charset="0"/>
              <a:cs typeface="Calibri" panose="020F0502020204030204" pitchFamily="34" charset="0"/>
            </a:rPr>
            <a:t>Road A WB to Road B NB</a:t>
          </a:r>
          <a:r>
            <a:rPr lang="en-US" sz="1100" kern="0">
              <a:effectLst/>
              <a:latin typeface="Calibri" panose="020F0502020204030204" pitchFamily="34" charset="0"/>
              <a:ea typeface="Times New Roman" panose="02020603050405020304" pitchFamily="18" charset="0"/>
              <a:cs typeface="Calibri" panose="020F0502020204030204" pitchFamily="34" charset="0"/>
            </a:rPr>
            <a:t>, </a:t>
          </a:r>
          <a:r>
            <a:rPr lang="en-US" sz="1100" i="1" kern="0">
              <a:effectLst/>
              <a:latin typeface="Calibri" panose="020F0502020204030204" pitchFamily="34" charset="0"/>
              <a:ea typeface="Times New Roman" panose="02020603050405020304" pitchFamily="18" charset="0"/>
              <a:cs typeface="Calibri" panose="020F0502020204030204" pitchFamily="34" charset="0"/>
            </a:rPr>
            <a:t>Ramp C</a:t>
          </a:r>
          <a:r>
            <a:rPr lang="en-US" sz="1100" kern="0">
              <a:effectLst/>
              <a:latin typeface="Calibri" panose="020F0502020204030204" pitchFamily="34" charset="0"/>
              <a:ea typeface="Times New Roman" panose="02020603050405020304" pitchFamily="18" charset="0"/>
              <a:cs typeface="Calibri" panose="020F0502020204030204" pitchFamily="34" charset="0"/>
            </a:rPr>
            <a:t>).</a:t>
          </a:r>
          <a:br>
            <a:rPr lang="en-US" sz="1100" kern="0">
              <a:effectLst/>
              <a:latin typeface="Calibri" panose="020F0502020204030204" pitchFamily="34" charset="0"/>
              <a:ea typeface="Times New Roman" panose="02020603050405020304" pitchFamily="18" charset="0"/>
              <a:cs typeface="Calibri" panose="020F0502020204030204" pitchFamily="34" charset="0"/>
            </a:rPr>
          </a:br>
          <a:r>
            <a:rPr lang="en-US" sz="1100" kern="0">
              <a:effectLst/>
              <a:latin typeface="Calibri" panose="020F0502020204030204" pitchFamily="34" charset="0"/>
              <a:ea typeface="Times New Roman" panose="02020603050405020304" pitchFamily="18" charset="0"/>
              <a:cs typeface="Calibri" panose="020F0502020204030204" pitchFamily="34" charset="0"/>
            </a:rPr>
            <a:t>Most detours use about five links, but the number can vary.</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1.3 Add lane counts and speeds (Rows 6 and 7)</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Enter lanes and speeds for each link.</a:t>
          </a:r>
          <a:br>
            <a:rPr lang="en-US" sz="1100" kern="0">
              <a:effectLst/>
              <a:latin typeface="Calibri" panose="020F0502020204030204" pitchFamily="34" charset="0"/>
              <a:ea typeface="Times New Roman" panose="02020603050405020304" pitchFamily="18" charset="0"/>
              <a:cs typeface="Calibri" panose="020F0502020204030204" pitchFamily="34" charset="0"/>
            </a:rPr>
          </a:br>
          <a:r>
            <a:rPr lang="en-US" sz="1100" kern="0">
              <a:effectLst/>
              <a:latin typeface="Calibri" panose="020F0502020204030204" pitchFamily="34" charset="0"/>
              <a:ea typeface="Times New Roman" panose="02020603050405020304" pitchFamily="18" charset="0"/>
              <a:cs typeface="Calibri" panose="020F0502020204030204" pitchFamily="34" charset="0"/>
            </a:rPr>
            <a:t>If a link’s geometry changes (like a ramp widening), use the value most relevant to how traffic actually moves through the detour. Example: If four lanes exist but only three feed the critical movement, use three.</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1.4 Choose the link type (Row 8)</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Select the classification that best matches how detour traffic interacts with the segment.</a:t>
          </a:r>
          <a:br>
            <a:rPr lang="en-US" sz="1100" kern="0">
              <a:effectLst/>
              <a:latin typeface="Calibri" panose="020F0502020204030204" pitchFamily="34" charset="0"/>
              <a:ea typeface="Times New Roman" panose="02020603050405020304" pitchFamily="18" charset="0"/>
              <a:cs typeface="Calibri" panose="020F0502020204030204" pitchFamily="34" charset="0"/>
            </a:rPr>
          </a:br>
          <a:r>
            <a:rPr lang="en-US" sz="1100" kern="0">
              <a:effectLst/>
              <a:latin typeface="Calibri" panose="020F0502020204030204" pitchFamily="34" charset="0"/>
              <a:ea typeface="Times New Roman" panose="02020603050405020304" pitchFamily="18" charset="0"/>
              <a:cs typeface="Calibri" panose="020F0502020204030204" pitchFamily="34" charset="0"/>
            </a:rPr>
            <a:t>Use signal‑controlled classifications when signals govern movement; use Interstate‑to‑Interstate/C‑D when movements bypass the signal.</a:t>
          </a:r>
          <a:br>
            <a:rPr lang="en-US" sz="1100" kern="0">
              <a:effectLst/>
              <a:latin typeface="Calibri" panose="020F0502020204030204" pitchFamily="34" charset="0"/>
              <a:ea typeface="Times New Roman" panose="02020603050405020304" pitchFamily="18" charset="0"/>
              <a:cs typeface="Calibri" panose="020F0502020204030204" pitchFamily="34" charset="0"/>
            </a:rPr>
          </a:br>
          <a:r>
            <a:rPr lang="en-US" sz="1100" kern="0">
              <a:effectLst/>
              <a:latin typeface="Calibri" panose="020F0502020204030204" pitchFamily="34" charset="0"/>
              <a:ea typeface="Times New Roman" panose="02020603050405020304" pitchFamily="18" charset="0"/>
              <a:cs typeface="Calibri" panose="020F0502020204030204" pitchFamily="34" charset="0"/>
            </a:rPr>
            <a:t>If unsure, choose the more conservative option.</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1.5 Provide weekday hourly counts for each segment (Rows 9 to 32)</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Paste weekday hourly traffic counts (PCEs). Counts should be adjusted for both year and month so that they are annualized in the current year. Friday, Saturday and Sunday traffic counts will be estimated using weekend hourly factors in Part 3.</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1.6 Mark closure times (Columns M to P)</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In columns M–P, place an “X” for each time the closure is active. The policy defines weekdays as Mondays, Tuesdays, Wednesdays and Thursdays.  </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Example:</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For a closure starting on Wednesday night at 9 PM going to Thursday morning at 6 AM, mark an “X” in all cells in the range from M9:M32 except for the range M16:M29.</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Example:</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For a closure starting on Thursday at 9 PM going to Monday morning at 6 AM, mark an “X” in all cells in the range from M9:P32 except for the range M16:M29.</a:t>
          </a:r>
          <a:endParaRPr lang="en-US" sz="1100"/>
        </a:p>
      </xdr:txBody>
    </xdr:sp>
    <xdr:clientData/>
  </xdr:twoCellAnchor>
  <xdr:twoCellAnchor>
    <xdr:from>
      <xdr:col>9</xdr:col>
      <xdr:colOff>9525</xdr:colOff>
      <xdr:row>1</xdr:row>
      <xdr:rowOff>19049</xdr:rowOff>
    </xdr:from>
    <xdr:to>
      <xdr:col>17</xdr:col>
      <xdr:colOff>1114425</xdr:colOff>
      <xdr:row>14</xdr:row>
      <xdr:rowOff>352424</xdr:rowOff>
    </xdr:to>
    <xdr:sp macro="" textlink="">
      <xdr:nvSpPr>
        <xdr:cNvPr id="3" name="TextBox 2">
          <a:extLst>
            <a:ext uri="{FF2B5EF4-FFF2-40B4-BE49-F238E27FC236}">
              <a16:creationId xmlns:a16="http://schemas.microsoft.com/office/drawing/2014/main" id="{86C6C2E5-D65A-439B-BFAB-D11143F0CA5A}"/>
            </a:ext>
          </a:extLst>
        </xdr:cNvPr>
        <xdr:cNvSpPr txBox="1"/>
      </xdr:nvSpPr>
      <xdr:spPr>
        <a:xfrm>
          <a:off x="6019800" y="285749"/>
          <a:ext cx="5981700" cy="8334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2. Weekday Tab</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2.1 Auto-filled content</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Most fields populate automatically from the Base Data inputs.</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2.2 Special intersection types</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If a link uses a roundabout or TWSC, use the Capacity tab and supporting references to account for cross‑traffic effects.</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2.3 Signal review</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If the volumes at a signal are within roughly 20% of its theoretical capacity, coordinate with the TMC Systems Group before submitting an IHCP exception. Signals near capacity may need timing adjustments to handle detour traffic.</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2.4 Capacity and queuing checks</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If detour volumes push the movement beyond capacity, queuing is likely.</a:t>
          </a:r>
          <a:br>
            <a:rPr lang="en-US" sz="1100" kern="0">
              <a:effectLst/>
              <a:latin typeface="Calibri" panose="020F0502020204030204" pitchFamily="34" charset="0"/>
              <a:ea typeface="Times New Roman" panose="02020603050405020304" pitchFamily="18" charset="0"/>
              <a:cs typeface="Calibri" panose="020F0502020204030204" pitchFamily="34" charset="0"/>
            </a:rPr>
          </a:br>
          <a:r>
            <a:rPr lang="en-US" sz="1100" kern="0">
              <a:effectLst/>
              <a:latin typeface="Calibri" panose="020F0502020204030204" pitchFamily="34" charset="0"/>
              <a:ea typeface="Times New Roman" panose="02020603050405020304" pitchFamily="18" charset="0"/>
              <a:cs typeface="Calibri" panose="020F0502020204030204" pitchFamily="34" charset="0"/>
            </a:rPr>
            <a:t>Consider detour adjustments—alternate routing, shoulder use as a driving lane, enhanced signage, or other operational changes to reduce the likelihood of interstate queue.</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2.5 Add remarks</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Include comments explaining whether each link can handle the detour as modeled.</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 </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3. Friday, Saturday, and Sunday Tabs</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3.1 Apply weekend conversion factors</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Because the base counts are weekday-based, weekend hourly factors are needed to estimate the traffic counts for Friday, Saturday and Sunday.</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Preferred approach:</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lvl="0" indent="0">
            <a:spcAft>
              <a:spcPts val="600"/>
            </a:spcAft>
            <a:buNone/>
            <a:tabLst>
              <a:tab pos="914400" algn="l"/>
            </a:tabLst>
          </a:pPr>
          <a:r>
            <a:rPr lang="en-US" sz="1100" kern="0">
              <a:solidFill>
                <a:schemeClr val="dk1"/>
              </a:solidFill>
              <a:effectLst/>
              <a:latin typeface="Calibri" panose="020F0502020204030204" pitchFamily="34" charset="0"/>
              <a:ea typeface="Times New Roman" panose="02020603050405020304" pitchFamily="18" charset="0"/>
              <a:cs typeface="Calibri" panose="020F0502020204030204" pitchFamily="34" charset="0"/>
            </a:rPr>
            <a:t>1. Use weekend counts from INDOT’s TCDS (ideally from the same interstate segment or a comparable nearby one).</a:t>
          </a:r>
        </a:p>
        <a:p>
          <a:pPr marL="457200" marR="0" lvl="0" indent="0">
            <a:spcAft>
              <a:spcPts val="600"/>
            </a:spcAft>
            <a:buNone/>
            <a:tabLst>
              <a:tab pos="914400" algn="l"/>
            </a:tabLst>
          </a:pPr>
          <a:r>
            <a:rPr lang="en-US" sz="1100" kern="0">
              <a:solidFill>
                <a:schemeClr val="dk1"/>
              </a:solidFill>
              <a:effectLst/>
              <a:latin typeface="Calibri" panose="020F0502020204030204" pitchFamily="34" charset="0"/>
              <a:ea typeface="Times New Roman" panose="02020603050405020304" pitchFamily="18" charset="0"/>
              <a:cs typeface="Calibri" panose="020F0502020204030204" pitchFamily="34" charset="0"/>
            </a:rPr>
            <a:t>2. Normalize the weekend count to the same scale as the weekday data.</a:t>
          </a:r>
        </a:p>
        <a:p>
          <a:pPr marL="457200" marR="0" lvl="0" indent="0">
            <a:spcAft>
              <a:spcPts val="600"/>
            </a:spcAft>
            <a:buNone/>
            <a:tabLst>
              <a:tab pos="914400" algn="l"/>
            </a:tabLst>
          </a:pPr>
          <a:r>
            <a:rPr lang="en-US" sz="1100" kern="0">
              <a:solidFill>
                <a:schemeClr val="dk1"/>
              </a:solidFill>
              <a:effectLst/>
              <a:latin typeface="Calibri" panose="020F0502020204030204" pitchFamily="34" charset="0"/>
              <a:ea typeface="Times New Roman" panose="02020603050405020304" pitchFamily="18" charset="0"/>
              <a:cs typeface="Calibri" panose="020F0502020204030204" pitchFamily="34" charset="0"/>
            </a:rPr>
            <a:t>3. Divide the normalized weekend count by the weekday count to get the conversion factor.</a:t>
          </a:r>
        </a:p>
        <a:p>
          <a:pPr marL="457200" marR="0" lvl="0" indent="0">
            <a:spcAft>
              <a:spcPts val="600"/>
            </a:spcAft>
            <a:buNone/>
            <a:tabLst>
              <a:tab pos="914400" algn="l"/>
            </a:tabLst>
          </a:pPr>
          <a:r>
            <a:rPr lang="en-US" sz="1100" kern="0">
              <a:solidFill>
                <a:schemeClr val="dk1"/>
              </a:solidFill>
              <a:effectLst/>
              <a:latin typeface="Calibri" panose="020F0502020204030204" pitchFamily="34" charset="0"/>
              <a:ea typeface="Times New Roman" panose="02020603050405020304" pitchFamily="18" charset="0"/>
              <a:cs typeface="Calibri" panose="020F0502020204030204" pitchFamily="34" charset="0"/>
            </a:rPr>
            <a:t>4. Make ramp factors consistent with their interstate segment when feasible.</a:t>
          </a:r>
        </a:p>
        <a:p>
          <a:pPr marL="457200" marR="0" lvl="0" indent="0">
            <a:spcAft>
              <a:spcPts val="600"/>
            </a:spcAft>
            <a:buNone/>
            <a:tabLst>
              <a:tab pos="914400" algn="l"/>
            </a:tabLst>
          </a:pPr>
          <a:r>
            <a:rPr lang="en-US" sz="1100" kern="0">
              <a:solidFill>
                <a:schemeClr val="dk1"/>
              </a:solidFill>
              <a:effectLst/>
              <a:latin typeface="Calibri" panose="020F0502020204030204" pitchFamily="34" charset="0"/>
              <a:ea typeface="Times New Roman" panose="02020603050405020304" pitchFamily="18" charset="0"/>
              <a:cs typeface="Calibri" panose="020F0502020204030204" pitchFamily="34" charset="0"/>
            </a:rPr>
            <a:t>5. Engineering judgment is key when selecting appropriate factors.</a:t>
          </a: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The conversion-factor columns may be hidden, if desired.</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3.3 Evaluation process</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Evaluate each segment using the same process as for the Weekday tab in Step 2.</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3.3 Repeat for each of the remaining weekend tabs.</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 </a:t>
          </a:r>
          <a:endParaRPr lang="en-US" sz="1100"/>
        </a:p>
      </xdr:txBody>
    </xdr:sp>
    <xdr:clientData/>
  </xdr:twoCellAnchor>
  <xdr:twoCellAnchor>
    <xdr:from>
      <xdr:col>18</xdr:col>
      <xdr:colOff>9524</xdr:colOff>
      <xdr:row>1</xdr:row>
      <xdr:rowOff>19049</xdr:rowOff>
    </xdr:from>
    <xdr:to>
      <xdr:col>26</xdr:col>
      <xdr:colOff>1123949</xdr:colOff>
      <xdr:row>14</xdr:row>
      <xdr:rowOff>352424</xdr:rowOff>
    </xdr:to>
    <xdr:sp macro="" textlink="">
      <xdr:nvSpPr>
        <xdr:cNvPr id="4" name="TextBox 3">
          <a:extLst>
            <a:ext uri="{FF2B5EF4-FFF2-40B4-BE49-F238E27FC236}">
              <a16:creationId xmlns:a16="http://schemas.microsoft.com/office/drawing/2014/main" id="{B1E01380-83D6-40A7-A3AA-41805635AE8B}"/>
            </a:ext>
          </a:extLst>
        </xdr:cNvPr>
        <xdr:cNvSpPr txBox="1"/>
      </xdr:nvSpPr>
      <xdr:spPr>
        <a:xfrm>
          <a:off x="12030074" y="285749"/>
          <a:ext cx="5991225" cy="8334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4. Formatting and Printing</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4.1 Clean up unused columns</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Delete, hide or exclude unused links from the print area.</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4.2 Page setup</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Headers and footers come from “Page Setup” under Page Layout.</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4.3 Print layout</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457200" marR="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Weekday typically fits on one page.</a:t>
          </a:r>
          <a:br>
            <a:rPr lang="en-US" sz="1100" kern="0">
              <a:effectLst/>
              <a:latin typeface="Calibri" panose="020F0502020204030204" pitchFamily="34" charset="0"/>
              <a:ea typeface="Times New Roman" panose="02020603050405020304" pitchFamily="18" charset="0"/>
              <a:cs typeface="Calibri" panose="020F0502020204030204" pitchFamily="34" charset="0"/>
            </a:rPr>
          </a:br>
          <a:r>
            <a:rPr lang="en-US" sz="1100" kern="0">
              <a:effectLst/>
              <a:latin typeface="Calibri" panose="020F0502020204030204" pitchFamily="34" charset="0"/>
              <a:ea typeface="Times New Roman" panose="02020603050405020304" pitchFamily="18" charset="0"/>
              <a:cs typeface="Calibri" panose="020F0502020204030204" pitchFamily="34" charset="0"/>
            </a:rPr>
            <a:t>Weekend tabs usually need two pages; columns A–D should repeat.</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a:spcAft>
              <a:spcPts val="600"/>
            </a:spcAft>
            <a:buNone/>
          </a:pPr>
          <a:r>
            <a:rPr lang="en-US" sz="1100" b="1" kern="0">
              <a:effectLst/>
              <a:latin typeface="Calibri" panose="020F0502020204030204" pitchFamily="34" charset="0"/>
              <a:ea typeface="Times New Roman" panose="02020603050405020304" pitchFamily="18" charset="0"/>
              <a:cs typeface="Calibri" panose="020F0502020204030204" pitchFamily="34" charset="0"/>
            </a:rPr>
            <a:t>4.4 Print to PDF</a:t>
          </a: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pPr marL="228600" marR="0" indent="228600">
            <a:spcAft>
              <a:spcPts val="600"/>
            </a:spcAft>
            <a:buNone/>
          </a:pPr>
          <a:r>
            <a:rPr lang="en-US" sz="1100" kern="0">
              <a:effectLst/>
              <a:latin typeface="Calibri" panose="020F0502020204030204" pitchFamily="34" charset="0"/>
              <a:ea typeface="Times New Roman" panose="02020603050405020304" pitchFamily="18" charset="0"/>
              <a:cs typeface="Calibri" panose="020F0502020204030204" pitchFamily="34" charset="0"/>
            </a:rPr>
            <a:t>Select the Weekday, Friday, Saturday and Sunday tabs. Print them to PDF.</a:t>
          </a:r>
          <a:br>
            <a:rPr lang="en-US" sz="1100" kern="0">
              <a:effectLst/>
              <a:latin typeface="Calibri" panose="020F0502020204030204" pitchFamily="34" charset="0"/>
              <a:ea typeface="Times New Roman" panose="02020603050405020304" pitchFamily="18" charset="0"/>
              <a:cs typeface="Calibri" panose="020F0502020204030204" pitchFamily="34" charset="0"/>
            </a:rPr>
          </a:br>
          <a:endParaRPr lang="en-US" sz="1100" kern="100">
            <a:effectLst/>
            <a:latin typeface="Calibri" panose="020F0502020204030204" pitchFamily="34" charset="0"/>
            <a:ea typeface="Aptos" panose="020B0004020202020204" pitchFamily="34" charset="0"/>
            <a:cs typeface="Times New Roman" panose="02020603050405020304" pitchFamily="18" charset="0"/>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BF07E-1CFB-4BB5-9510-B0AC1A0A2492}">
  <dimension ref="A1:I28"/>
  <sheetViews>
    <sheetView showGridLines="0" tabSelected="1" zoomScaleNormal="100" zoomScaleSheetLayoutView="100" workbookViewId="0">
      <selection activeCell="I1" sqref="I1"/>
    </sheetView>
  </sheetViews>
  <sheetFormatPr defaultRowHeight="15" x14ac:dyDescent="0.25"/>
  <cols>
    <col min="9" max="9" width="17" customWidth="1"/>
    <col min="18" max="18" width="17" customWidth="1"/>
    <col min="27" max="27" width="17" customWidth="1"/>
  </cols>
  <sheetData>
    <row r="1" spans="1:9" ht="21" x14ac:dyDescent="0.35">
      <c r="A1" s="134" t="s">
        <v>179</v>
      </c>
      <c r="B1" s="135"/>
      <c r="C1" s="135"/>
      <c r="D1" s="135"/>
      <c r="E1" s="135"/>
      <c r="F1" s="135"/>
      <c r="G1" s="135"/>
    </row>
    <row r="2" spans="1:9" x14ac:dyDescent="0.25">
      <c r="A2" s="81" t="s">
        <v>152</v>
      </c>
      <c r="B2" s="81"/>
      <c r="C2" s="81"/>
      <c r="D2" s="81"/>
      <c r="E2" s="81"/>
      <c r="F2" s="81"/>
      <c r="G2" s="81"/>
      <c r="H2" s="81"/>
      <c r="I2" s="81"/>
    </row>
    <row r="3" spans="1:9" s="75" customFormat="1" ht="45" customHeight="1" x14ac:dyDescent="0.25">
      <c r="A3" s="78"/>
      <c r="B3" s="78"/>
      <c r="C3" s="78"/>
      <c r="D3" s="78"/>
      <c r="E3" s="78"/>
      <c r="F3" s="78"/>
      <c r="G3" s="78"/>
      <c r="H3" s="78"/>
      <c r="I3" s="78"/>
    </row>
    <row r="4" spans="1:9" s="75" customFormat="1" ht="45" customHeight="1" x14ac:dyDescent="0.25">
      <c r="A4" s="78"/>
      <c r="B4" s="78"/>
      <c r="C4" s="78"/>
      <c r="D4" s="78"/>
      <c r="E4" s="78"/>
      <c r="F4" s="78"/>
      <c r="G4" s="78"/>
      <c r="H4" s="78"/>
      <c r="I4" s="78"/>
    </row>
    <row r="5" spans="1:9" s="75" customFormat="1" ht="75" customHeight="1" x14ac:dyDescent="0.25">
      <c r="A5" s="78"/>
      <c r="B5" s="78"/>
      <c r="C5" s="78"/>
      <c r="D5" s="78"/>
      <c r="E5" s="78"/>
      <c r="F5" s="78"/>
      <c r="G5" s="78"/>
      <c r="H5" s="78"/>
      <c r="I5" s="78"/>
    </row>
    <row r="6" spans="1:9" s="75" customFormat="1" ht="90" customHeight="1" x14ac:dyDescent="0.25">
      <c r="A6" s="78"/>
      <c r="B6" s="78"/>
      <c r="C6" s="78"/>
      <c r="D6" s="78"/>
      <c r="E6" s="78"/>
      <c r="F6" s="78"/>
      <c r="G6" s="78"/>
      <c r="H6" s="78"/>
      <c r="I6" s="78"/>
    </row>
    <row r="7" spans="1:9" s="75" customFormat="1" ht="30" customHeight="1" x14ac:dyDescent="0.25">
      <c r="A7" s="78"/>
      <c r="B7" s="78"/>
      <c r="C7" s="78"/>
      <c r="D7" s="78"/>
      <c r="E7" s="78"/>
      <c r="F7" s="78"/>
      <c r="G7" s="78"/>
      <c r="H7" s="78"/>
      <c r="I7" s="78"/>
    </row>
    <row r="8" spans="1:9" s="75" customFormat="1" ht="60" customHeight="1" x14ac:dyDescent="0.25">
      <c r="A8" s="78"/>
      <c r="B8" s="78"/>
      <c r="C8" s="78"/>
      <c r="D8" s="78"/>
      <c r="E8" s="78"/>
      <c r="F8" s="78"/>
      <c r="G8" s="78"/>
      <c r="H8" s="78"/>
      <c r="I8" s="78"/>
    </row>
    <row r="9" spans="1:9" s="75" customFormat="1" ht="30" customHeight="1" x14ac:dyDescent="0.25">
      <c r="A9" s="78"/>
      <c r="B9" s="78"/>
      <c r="C9" s="78"/>
      <c r="D9" s="78"/>
      <c r="E9" s="78"/>
      <c r="F9" s="78"/>
      <c r="G9" s="78"/>
      <c r="H9" s="78"/>
      <c r="I9" s="78"/>
    </row>
    <row r="10" spans="1:9" x14ac:dyDescent="0.25">
      <c r="A10" s="80"/>
      <c r="B10" s="80"/>
      <c r="C10" s="80"/>
      <c r="D10" s="80"/>
      <c r="E10" s="80"/>
      <c r="F10" s="80"/>
      <c r="G10" s="80"/>
      <c r="H10" s="80"/>
      <c r="I10" s="80"/>
    </row>
    <row r="11" spans="1:9" ht="15" customHeight="1" x14ac:dyDescent="0.25">
      <c r="A11" s="78"/>
      <c r="B11" s="78"/>
      <c r="C11" s="78"/>
      <c r="D11" s="78"/>
      <c r="E11" s="78"/>
      <c r="F11" s="78"/>
      <c r="G11" s="78"/>
      <c r="H11" s="78"/>
      <c r="I11" s="78"/>
    </row>
    <row r="12" spans="1:9" ht="45" customHeight="1" x14ac:dyDescent="0.25">
      <c r="A12" s="78"/>
      <c r="B12" s="78"/>
      <c r="C12" s="78"/>
      <c r="D12" s="78"/>
      <c r="E12" s="78"/>
      <c r="F12" s="78"/>
      <c r="G12" s="78"/>
      <c r="H12" s="78"/>
      <c r="I12" s="78"/>
    </row>
    <row r="13" spans="1:9" ht="90" customHeight="1" x14ac:dyDescent="0.25">
      <c r="A13" s="78"/>
      <c r="B13" s="78"/>
      <c r="C13" s="78"/>
      <c r="D13" s="78"/>
      <c r="E13" s="78"/>
      <c r="F13" s="78"/>
      <c r="G13" s="78"/>
      <c r="H13" s="78"/>
      <c r="I13" s="78"/>
    </row>
    <row r="14" spans="1:9" ht="75" customHeight="1" x14ac:dyDescent="0.25">
      <c r="A14" s="78"/>
      <c r="B14" s="78"/>
      <c r="C14" s="78"/>
      <c r="D14" s="78"/>
      <c r="E14" s="78"/>
      <c r="F14" s="78"/>
      <c r="G14" s="78"/>
      <c r="H14" s="78"/>
      <c r="I14" s="78"/>
    </row>
    <row r="15" spans="1:9" ht="30" customHeight="1" x14ac:dyDescent="0.25">
      <c r="A15" s="78"/>
      <c r="B15" s="78"/>
      <c r="C15" s="78"/>
      <c r="D15" s="78"/>
      <c r="E15" s="78"/>
      <c r="F15" s="78"/>
      <c r="G15" s="78"/>
      <c r="H15" s="78"/>
      <c r="I15" s="78"/>
    </row>
    <row r="16" spans="1:9" x14ac:dyDescent="0.25">
      <c r="A16" s="80"/>
      <c r="B16" s="80"/>
      <c r="C16" s="80"/>
      <c r="D16" s="80"/>
      <c r="E16" s="80"/>
      <c r="F16" s="80"/>
      <c r="G16" s="80"/>
      <c r="H16" s="80"/>
      <c r="I16" s="80"/>
    </row>
    <row r="17" spans="1:9" s="75" customFormat="1" ht="15" customHeight="1" x14ac:dyDescent="0.25">
      <c r="A17" s="78"/>
      <c r="B17" s="78"/>
      <c r="C17" s="78"/>
      <c r="D17" s="78"/>
      <c r="E17" s="78"/>
      <c r="F17" s="78"/>
      <c r="G17" s="78"/>
      <c r="H17" s="78"/>
      <c r="I17" s="78"/>
    </row>
    <row r="18" spans="1:9" s="75" customFormat="1" ht="30" customHeight="1" x14ac:dyDescent="0.25">
      <c r="A18" s="78"/>
      <c r="B18" s="78"/>
      <c r="C18" s="78"/>
      <c r="D18" s="78"/>
      <c r="E18" s="78"/>
      <c r="F18" s="78"/>
      <c r="G18" s="78"/>
      <c r="H18" s="78"/>
      <c r="I18" s="78"/>
    </row>
    <row r="19" spans="1:9" s="76" customFormat="1" ht="30" customHeight="1" x14ac:dyDescent="0.25">
      <c r="A19" s="79"/>
      <c r="B19" s="79"/>
      <c r="C19" s="79"/>
      <c r="D19" s="79"/>
      <c r="E19" s="79"/>
      <c r="F19" s="79"/>
      <c r="G19" s="79"/>
      <c r="H19" s="79"/>
      <c r="I19" s="79"/>
    </row>
    <row r="20" spans="1:9" s="76" customFormat="1" ht="45" customHeight="1" x14ac:dyDescent="0.25">
      <c r="A20" s="79"/>
      <c r="B20" s="79"/>
      <c r="C20" s="79"/>
      <c r="D20" s="79"/>
      <c r="E20" s="79"/>
      <c r="F20" s="79"/>
      <c r="G20" s="79"/>
      <c r="H20" s="79"/>
      <c r="I20" s="79"/>
    </row>
    <row r="21" spans="1:9" s="76" customFormat="1" ht="30" customHeight="1" x14ac:dyDescent="0.25">
      <c r="A21" s="79"/>
      <c r="B21" s="79"/>
      <c r="C21" s="79"/>
      <c r="D21" s="79"/>
      <c r="E21" s="79"/>
      <c r="F21" s="79"/>
      <c r="G21" s="79"/>
      <c r="H21" s="79"/>
      <c r="I21" s="79"/>
    </row>
    <row r="22" spans="1:9" s="76" customFormat="1" ht="45" customHeight="1" x14ac:dyDescent="0.25">
      <c r="A22" s="79"/>
      <c r="B22" s="79"/>
      <c r="C22" s="79"/>
      <c r="D22" s="79"/>
      <c r="E22" s="79"/>
      <c r="F22" s="79"/>
      <c r="G22" s="79"/>
      <c r="H22" s="79"/>
      <c r="I22" s="79"/>
    </row>
    <row r="23" spans="1:9" s="76" customFormat="1" ht="15" customHeight="1" x14ac:dyDescent="0.25">
      <c r="A23" s="79"/>
      <c r="B23" s="79"/>
      <c r="C23" s="79"/>
      <c r="D23" s="79"/>
      <c r="E23" s="79"/>
      <c r="F23" s="79"/>
      <c r="G23" s="79"/>
      <c r="H23" s="79"/>
      <c r="I23" s="79"/>
    </row>
    <row r="24" spans="1:9" s="75" customFormat="1" ht="15" customHeight="1" x14ac:dyDescent="0.25">
      <c r="A24" s="78"/>
      <c r="B24" s="78"/>
      <c r="C24" s="78"/>
      <c r="D24" s="78"/>
      <c r="E24" s="78"/>
      <c r="F24" s="78"/>
      <c r="G24" s="78"/>
      <c r="H24" s="78"/>
      <c r="I24" s="78"/>
    </row>
    <row r="25" spans="1:9" x14ac:dyDescent="0.25">
      <c r="A25" s="80"/>
      <c r="B25" s="80"/>
      <c r="C25" s="80"/>
      <c r="D25" s="80"/>
      <c r="E25" s="80"/>
      <c r="F25" s="80"/>
      <c r="G25" s="80"/>
      <c r="H25" s="80"/>
      <c r="I25" s="80"/>
    </row>
    <row r="26" spans="1:9" s="75" customFormat="1" ht="15" customHeight="1" x14ac:dyDescent="0.25">
      <c r="A26" s="78"/>
      <c r="B26" s="78"/>
      <c r="C26" s="78"/>
      <c r="D26" s="78"/>
      <c r="E26" s="78"/>
      <c r="F26" s="78"/>
      <c r="G26" s="78"/>
      <c r="H26" s="78"/>
      <c r="I26" s="78"/>
    </row>
    <row r="27" spans="1:9" s="75" customFormat="1" ht="30" customHeight="1" x14ac:dyDescent="0.25">
      <c r="A27" s="78"/>
      <c r="B27" s="78"/>
      <c r="C27" s="78"/>
      <c r="D27" s="78"/>
      <c r="E27" s="78"/>
      <c r="F27" s="78"/>
      <c r="G27" s="78"/>
      <c r="H27" s="78"/>
      <c r="I27" s="78"/>
    </row>
    <row r="28" spans="1:9" s="75" customFormat="1" ht="30" customHeight="1" x14ac:dyDescent="0.25">
      <c r="A28" s="78"/>
      <c r="B28" s="78"/>
      <c r="C28" s="78"/>
      <c r="D28" s="78"/>
      <c r="E28" s="78"/>
      <c r="F28" s="78"/>
      <c r="G28" s="78"/>
      <c r="H28" s="78"/>
      <c r="I28" s="78"/>
    </row>
  </sheetData>
  <sheetProtection sheet="1" objects="1" scenarios="1" selectLockedCells="1"/>
  <mergeCells count="27">
    <mergeCell ref="A26:I26"/>
    <mergeCell ref="A27:I27"/>
    <mergeCell ref="A28:I28"/>
    <mergeCell ref="A20:I20"/>
    <mergeCell ref="A21:I21"/>
    <mergeCell ref="A22:I22"/>
    <mergeCell ref="A23:I23"/>
    <mergeCell ref="A24:I24"/>
    <mergeCell ref="A25:I25"/>
    <mergeCell ref="A14:I14"/>
    <mergeCell ref="A15:I15"/>
    <mergeCell ref="A16:I16"/>
    <mergeCell ref="A17:I17"/>
    <mergeCell ref="A18:I18"/>
    <mergeCell ref="A19:I19"/>
    <mergeCell ref="A8:I8"/>
    <mergeCell ref="A9:I9"/>
    <mergeCell ref="A10:I10"/>
    <mergeCell ref="A11:I11"/>
    <mergeCell ref="A12:I12"/>
    <mergeCell ref="A13:I13"/>
    <mergeCell ref="A2:I2"/>
    <mergeCell ref="A3:I3"/>
    <mergeCell ref="A4:I4"/>
    <mergeCell ref="A5:I5"/>
    <mergeCell ref="A6:I6"/>
    <mergeCell ref="A7:I7"/>
  </mergeCells>
  <pageMargins left="0.7" right="0.7" top="0.75" bottom="0.75" header="0.3" footer="0.3"/>
  <pageSetup orientation="portrait" r:id="rId1"/>
  <rowBreaks count="1" manualBreakCount="1">
    <brk id="1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T32"/>
  <sheetViews>
    <sheetView showGridLines="0" workbookViewId="0">
      <selection activeCell="S25" sqref="S25"/>
    </sheetView>
  </sheetViews>
  <sheetFormatPr defaultRowHeight="15" x14ac:dyDescent="0.25"/>
  <cols>
    <col min="1" max="1" width="8" bestFit="1" customWidth="1"/>
    <col min="2" max="9" width="17" customWidth="1"/>
    <col min="10" max="11" width="2.7109375" customWidth="1"/>
    <col min="12" max="16" width="10.28515625" customWidth="1"/>
    <col min="17" max="17" width="4.7109375" customWidth="1"/>
    <col min="18" max="20" width="12.7109375" customWidth="1"/>
  </cols>
  <sheetData>
    <row r="1" spans="1:20" ht="21.75" thickBot="1" x14ac:dyDescent="0.4">
      <c r="B1" s="39" t="s">
        <v>22</v>
      </c>
      <c r="C1" s="82" t="s">
        <v>26</v>
      </c>
      <c r="D1" s="82"/>
      <c r="E1" s="82"/>
      <c r="F1" s="82"/>
      <c r="G1" s="82"/>
      <c r="H1" s="82"/>
      <c r="I1" s="82"/>
      <c r="L1" s="72" t="s">
        <v>150</v>
      </c>
      <c r="M1" s="5" t="s">
        <v>8</v>
      </c>
      <c r="N1" s="5"/>
      <c r="O1" s="5"/>
      <c r="P1" s="5"/>
    </row>
    <row r="2" spans="1:20" ht="15.75" thickTop="1" x14ac:dyDescent="0.25">
      <c r="B2" s="38" t="s">
        <v>27</v>
      </c>
      <c r="C2" s="67"/>
      <c r="D2" s="38" t="s">
        <v>28</v>
      </c>
      <c r="E2" s="68"/>
      <c r="F2" s="38" t="s">
        <v>29</v>
      </c>
      <c r="G2" s="59"/>
      <c r="M2" s="4" t="s">
        <v>7</v>
      </c>
      <c r="N2" s="4"/>
      <c r="O2" s="4"/>
      <c r="P2" s="4"/>
    </row>
    <row r="3" spans="1:20" x14ac:dyDescent="0.25">
      <c r="B3" s="38" t="s">
        <v>148</v>
      </c>
      <c r="C3" s="69"/>
      <c r="D3" s="38" t="s">
        <v>147</v>
      </c>
      <c r="E3" s="69"/>
      <c r="F3" s="38" t="s">
        <v>149</v>
      </c>
      <c r="G3" s="70">
        <f>IFERROR(INDEX($S$9:$T$20,MATCH($E$3,$R$9:$R$20,0),MATCH($C$3,$S$8:$T$8,0)),1)</f>
        <v>1</v>
      </c>
      <c r="M3" s="6" t="s">
        <v>9</v>
      </c>
      <c r="N3" s="6"/>
      <c r="O3" s="6"/>
      <c r="P3" s="6"/>
    </row>
    <row r="4" spans="1:20" ht="18.75" customHeight="1" x14ac:dyDescent="0.25">
      <c r="B4" s="3" t="s">
        <v>30</v>
      </c>
      <c r="C4" s="3" t="s">
        <v>30</v>
      </c>
      <c r="D4" s="3" t="s">
        <v>30</v>
      </c>
      <c r="E4" s="3" t="s">
        <v>30</v>
      </c>
      <c r="F4" s="3" t="s">
        <v>30</v>
      </c>
      <c r="G4" s="3" t="s">
        <v>30</v>
      </c>
      <c r="H4" s="3" t="s">
        <v>30</v>
      </c>
      <c r="I4" s="3" t="s">
        <v>30</v>
      </c>
      <c r="M4" s="9" t="s">
        <v>10</v>
      </c>
      <c r="N4" s="9"/>
      <c r="O4" s="9"/>
      <c r="P4" s="9"/>
    </row>
    <row r="5" spans="1:20" x14ac:dyDescent="0.25">
      <c r="A5" s="1"/>
      <c r="B5" s="1" t="s">
        <v>0</v>
      </c>
      <c r="C5" s="1" t="s">
        <v>1</v>
      </c>
      <c r="D5" s="1" t="s">
        <v>2</v>
      </c>
      <c r="E5" s="1" t="s">
        <v>3</v>
      </c>
      <c r="F5" s="1" t="s">
        <v>4</v>
      </c>
      <c r="G5" s="1" t="s">
        <v>5</v>
      </c>
      <c r="H5" s="1" t="s">
        <v>13</v>
      </c>
      <c r="I5" s="1" t="s">
        <v>14</v>
      </c>
    </row>
    <row r="6" spans="1:20" ht="18.75" customHeight="1" x14ac:dyDescent="0.3">
      <c r="A6" s="2" t="s">
        <v>38</v>
      </c>
      <c r="B6" s="3"/>
      <c r="C6" s="3"/>
      <c r="D6" s="3"/>
      <c r="E6" s="3"/>
      <c r="F6" s="3"/>
      <c r="G6" s="3"/>
      <c r="H6" s="3"/>
      <c r="I6" s="3"/>
      <c r="L6" s="42" t="s">
        <v>35</v>
      </c>
      <c r="R6" s="42" t="s">
        <v>146</v>
      </c>
      <c r="S6" s="65"/>
      <c r="T6" s="65"/>
    </row>
    <row r="7" spans="1:20" ht="15" customHeight="1" x14ac:dyDescent="0.25">
      <c r="A7" s="2" t="s">
        <v>39</v>
      </c>
      <c r="B7" s="3"/>
      <c r="C7" s="3"/>
      <c r="D7" s="3"/>
      <c r="E7" s="3"/>
      <c r="F7" s="3"/>
      <c r="G7" s="3"/>
      <c r="H7" s="3"/>
      <c r="I7" s="3"/>
      <c r="L7" s="43" t="s">
        <v>36</v>
      </c>
      <c r="M7" t="s">
        <v>37</v>
      </c>
      <c r="R7" s="43" t="s">
        <v>42</v>
      </c>
      <c r="S7" s="77" t="s">
        <v>182</v>
      </c>
      <c r="T7" s="77"/>
    </row>
    <row r="8" spans="1:20" ht="39" customHeight="1" x14ac:dyDescent="0.25">
      <c r="A8" s="2" t="s">
        <v>6</v>
      </c>
      <c r="B8" s="3" t="s">
        <v>181</v>
      </c>
      <c r="C8" s="3" t="s">
        <v>181</v>
      </c>
      <c r="D8" s="3" t="s">
        <v>181</v>
      </c>
      <c r="E8" s="3" t="s">
        <v>181</v>
      </c>
      <c r="F8" s="3" t="s">
        <v>181</v>
      </c>
      <c r="G8" s="3" t="s">
        <v>181</v>
      </c>
      <c r="H8" s="3" t="s">
        <v>181</v>
      </c>
      <c r="I8" s="3" t="s">
        <v>181</v>
      </c>
      <c r="L8" s="1" t="s">
        <v>6</v>
      </c>
      <c r="M8" s="41" t="s">
        <v>31</v>
      </c>
      <c r="N8" s="41" t="s">
        <v>32</v>
      </c>
      <c r="O8" s="41" t="s">
        <v>33</v>
      </c>
      <c r="P8" s="41" t="s">
        <v>34</v>
      </c>
      <c r="R8" s="1" t="s">
        <v>145</v>
      </c>
      <c r="S8" s="41" t="s">
        <v>53</v>
      </c>
      <c r="T8" s="41" t="s">
        <v>54</v>
      </c>
    </row>
    <row r="9" spans="1:20" x14ac:dyDescent="0.25">
      <c r="A9" s="1">
        <v>12</v>
      </c>
      <c r="B9" s="3"/>
      <c r="C9" s="3"/>
      <c r="D9" s="3"/>
      <c r="E9" s="3"/>
      <c r="F9" s="3"/>
      <c r="G9" s="3"/>
      <c r="H9" s="3"/>
      <c r="I9" s="3"/>
      <c r="L9" s="1">
        <v>12</v>
      </c>
      <c r="M9" s="58"/>
      <c r="N9" s="58"/>
      <c r="O9" s="58"/>
      <c r="P9" s="58"/>
      <c r="R9" s="1" t="s">
        <v>133</v>
      </c>
      <c r="S9" s="136">
        <v>1.155</v>
      </c>
      <c r="T9" s="136">
        <v>1.2569999999999999</v>
      </c>
    </row>
    <row r="10" spans="1:20" x14ac:dyDescent="0.25">
      <c r="A10" s="1">
        <v>1</v>
      </c>
      <c r="B10" s="3"/>
      <c r="C10" s="3"/>
      <c r="D10" s="3"/>
      <c r="E10" s="3"/>
      <c r="F10" s="3"/>
      <c r="G10" s="3"/>
      <c r="H10" s="3"/>
      <c r="I10" s="3"/>
      <c r="L10" s="1">
        <v>1</v>
      </c>
      <c r="M10" s="58"/>
      <c r="N10" s="58"/>
      <c r="O10" s="58"/>
      <c r="P10" s="58"/>
      <c r="R10" s="1" t="s">
        <v>134</v>
      </c>
      <c r="S10" s="136">
        <v>1.0940000000000001</v>
      </c>
      <c r="T10" s="136">
        <v>1.1819999999999999</v>
      </c>
    </row>
    <row r="11" spans="1:20" x14ac:dyDescent="0.25">
      <c r="A11" s="1">
        <v>2</v>
      </c>
      <c r="B11" s="3"/>
      <c r="C11" s="3"/>
      <c r="D11" s="3"/>
      <c r="E11" s="3"/>
      <c r="F11" s="3"/>
      <c r="G11" s="3"/>
      <c r="H11" s="3"/>
      <c r="I11" s="3"/>
      <c r="L11" s="1">
        <v>2</v>
      </c>
      <c r="M11" s="58"/>
      <c r="N11" s="58"/>
      <c r="O11" s="58"/>
      <c r="P11" s="58"/>
      <c r="R11" s="1" t="s">
        <v>135</v>
      </c>
      <c r="S11" s="136">
        <v>1.02</v>
      </c>
      <c r="T11" s="136">
        <v>1.056</v>
      </c>
    </row>
    <row r="12" spans="1:20" x14ac:dyDescent="0.25">
      <c r="A12" s="1">
        <v>3</v>
      </c>
      <c r="B12" s="3"/>
      <c r="C12" s="3"/>
      <c r="D12" s="3"/>
      <c r="E12" s="3"/>
      <c r="F12" s="3"/>
      <c r="G12" s="3"/>
      <c r="H12" s="3"/>
      <c r="I12" s="3"/>
      <c r="L12" s="1">
        <v>3</v>
      </c>
      <c r="M12" s="58"/>
      <c r="N12" s="58"/>
      <c r="O12" s="58"/>
      <c r="P12" s="58"/>
      <c r="R12" s="1" t="s">
        <v>136</v>
      </c>
      <c r="S12" s="136">
        <v>0.98799999999999999</v>
      </c>
      <c r="T12" s="136">
        <v>1.0149999999999999</v>
      </c>
    </row>
    <row r="13" spans="1:20" x14ac:dyDescent="0.25">
      <c r="A13" s="1">
        <v>4</v>
      </c>
      <c r="B13" s="3"/>
      <c r="C13" s="3"/>
      <c r="D13" s="3"/>
      <c r="E13" s="3"/>
      <c r="F13" s="3"/>
      <c r="G13" s="3"/>
      <c r="H13" s="3"/>
      <c r="I13" s="3"/>
      <c r="L13" s="1">
        <v>4</v>
      </c>
      <c r="M13" s="58"/>
      <c r="N13" s="58"/>
      <c r="O13" s="58"/>
      <c r="P13" s="58"/>
      <c r="R13" s="1" t="s">
        <v>137</v>
      </c>
      <c r="S13" s="136">
        <v>0.96799999999999997</v>
      </c>
      <c r="T13" s="136">
        <v>0.95499999999999996</v>
      </c>
    </row>
    <row r="14" spans="1:20" x14ac:dyDescent="0.25">
      <c r="A14" s="1">
        <v>5</v>
      </c>
      <c r="B14" s="3"/>
      <c r="C14" s="3"/>
      <c r="D14" s="3"/>
      <c r="E14" s="3"/>
      <c r="F14" s="3"/>
      <c r="G14" s="3"/>
      <c r="H14" s="3"/>
      <c r="I14" s="3"/>
      <c r="L14" s="1">
        <v>5</v>
      </c>
      <c r="M14" s="58"/>
      <c r="N14" s="58"/>
      <c r="O14" s="58"/>
      <c r="P14" s="58"/>
      <c r="R14" s="1" t="s">
        <v>138</v>
      </c>
      <c r="S14" s="136">
        <v>0.95</v>
      </c>
      <c r="T14" s="136">
        <v>0.90100000000000002</v>
      </c>
    </row>
    <row r="15" spans="1:20" x14ac:dyDescent="0.25">
      <c r="A15" s="1">
        <v>6</v>
      </c>
      <c r="B15" s="3"/>
      <c r="C15" s="3"/>
      <c r="D15" s="3"/>
      <c r="E15" s="3"/>
      <c r="F15" s="3"/>
      <c r="G15" s="3"/>
      <c r="H15" s="3"/>
      <c r="I15" s="3"/>
      <c r="L15" s="1">
        <v>6</v>
      </c>
      <c r="M15" s="58"/>
      <c r="N15" s="58"/>
      <c r="O15" s="58"/>
      <c r="P15" s="58"/>
      <c r="R15" s="1" t="s">
        <v>139</v>
      </c>
      <c r="S15" s="136">
        <v>0.94599999999999995</v>
      </c>
      <c r="T15" s="136">
        <v>0.86499999999999999</v>
      </c>
    </row>
    <row r="16" spans="1:20" x14ac:dyDescent="0.25">
      <c r="A16" s="1">
        <v>7</v>
      </c>
      <c r="B16" s="3"/>
      <c r="C16" s="3"/>
      <c r="D16" s="3"/>
      <c r="E16" s="3"/>
      <c r="F16" s="3"/>
      <c r="G16" s="3"/>
      <c r="H16" s="3"/>
      <c r="I16" s="3"/>
      <c r="L16" s="1">
        <v>7</v>
      </c>
      <c r="M16" s="58"/>
      <c r="N16" s="58"/>
      <c r="O16" s="58"/>
      <c r="P16" s="58"/>
      <c r="R16" s="1" t="s">
        <v>140</v>
      </c>
      <c r="S16" s="136">
        <v>0.93899999999999995</v>
      </c>
      <c r="T16" s="136">
        <v>0.89500000000000002</v>
      </c>
    </row>
    <row r="17" spans="1:20" x14ac:dyDescent="0.25">
      <c r="A17" s="1">
        <v>8</v>
      </c>
      <c r="B17" s="3"/>
      <c r="C17" s="3"/>
      <c r="D17" s="3"/>
      <c r="E17" s="3"/>
      <c r="F17" s="3"/>
      <c r="G17" s="3"/>
      <c r="H17" s="3"/>
      <c r="I17" s="3"/>
      <c r="L17" s="1">
        <v>8</v>
      </c>
      <c r="M17" s="58"/>
      <c r="N17" s="58"/>
      <c r="O17" s="58"/>
      <c r="P17" s="58"/>
      <c r="R17" s="1" t="s">
        <v>141</v>
      </c>
      <c r="S17" s="136">
        <v>0.98199999999999998</v>
      </c>
      <c r="T17" s="136">
        <v>0.98599999999999999</v>
      </c>
    </row>
    <row r="18" spans="1:20" x14ac:dyDescent="0.25">
      <c r="A18" s="1">
        <v>9</v>
      </c>
      <c r="B18" s="3"/>
      <c r="C18" s="3"/>
      <c r="D18" s="3"/>
      <c r="E18" s="3"/>
      <c r="F18" s="3"/>
      <c r="G18" s="3"/>
      <c r="H18" s="3"/>
      <c r="I18" s="3"/>
      <c r="L18" s="1">
        <v>9</v>
      </c>
      <c r="M18" s="58"/>
      <c r="N18" s="58"/>
      <c r="O18" s="58"/>
      <c r="P18" s="58"/>
      <c r="R18" s="1" t="s">
        <v>142</v>
      </c>
      <c r="S18" s="136">
        <v>0.97099999999999997</v>
      </c>
      <c r="T18" s="136">
        <v>0.97199999999999998</v>
      </c>
    </row>
    <row r="19" spans="1:20" x14ac:dyDescent="0.25">
      <c r="A19" s="1">
        <v>10</v>
      </c>
      <c r="B19" s="3"/>
      <c r="C19" s="3"/>
      <c r="D19" s="3"/>
      <c r="E19" s="3"/>
      <c r="F19" s="3"/>
      <c r="G19" s="3"/>
      <c r="H19" s="3"/>
      <c r="I19" s="3"/>
      <c r="L19" s="1">
        <v>10</v>
      </c>
      <c r="M19" s="58"/>
      <c r="N19" s="58"/>
      <c r="O19" s="58"/>
      <c r="P19" s="58"/>
      <c r="R19" s="1" t="s">
        <v>143</v>
      </c>
      <c r="S19" s="136">
        <v>1.01</v>
      </c>
      <c r="T19" s="136">
        <v>1.004</v>
      </c>
    </row>
    <row r="20" spans="1:20" x14ac:dyDescent="0.25">
      <c r="A20" s="1">
        <v>11</v>
      </c>
      <c r="B20" s="3"/>
      <c r="C20" s="3"/>
      <c r="D20" s="3"/>
      <c r="E20" s="3"/>
      <c r="F20" s="3"/>
      <c r="G20" s="3"/>
      <c r="H20" s="3"/>
      <c r="I20" s="3"/>
      <c r="L20" s="1">
        <v>11</v>
      </c>
      <c r="M20" s="58"/>
      <c r="N20" s="58"/>
      <c r="O20" s="58"/>
      <c r="P20" s="58"/>
      <c r="R20" s="1" t="s">
        <v>144</v>
      </c>
      <c r="S20" s="136">
        <v>1.0580000000000001</v>
      </c>
      <c r="T20" s="136">
        <v>1.089</v>
      </c>
    </row>
    <row r="21" spans="1:20" x14ac:dyDescent="0.25">
      <c r="A21" s="1">
        <v>12</v>
      </c>
      <c r="B21" s="3"/>
      <c r="C21" s="3"/>
      <c r="D21" s="3"/>
      <c r="E21" s="3"/>
      <c r="F21" s="3"/>
      <c r="G21" s="3"/>
      <c r="H21" s="3"/>
      <c r="I21" s="3"/>
      <c r="L21" s="1">
        <v>12</v>
      </c>
      <c r="M21" s="58"/>
      <c r="N21" s="58"/>
      <c r="O21" s="58"/>
      <c r="P21" s="58"/>
      <c r="R21" s="43"/>
      <c r="S21" s="66"/>
      <c r="T21" s="66"/>
    </row>
    <row r="22" spans="1:20" x14ac:dyDescent="0.25">
      <c r="A22" s="1">
        <v>1</v>
      </c>
      <c r="B22" s="3"/>
      <c r="C22" s="3"/>
      <c r="D22" s="3"/>
      <c r="E22" s="3"/>
      <c r="F22" s="3"/>
      <c r="G22" s="3"/>
      <c r="H22" s="3"/>
      <c r="I22" s="3"/>
      <c r="L22" s="1">
        <v>1</v>
      </c>
      <c r="M22" s="58"/>
      <c r="N22" s="58"/>
      <c r="O22" s="58"/>
      <c r="P22" s="58"/>
    </row>
    <row r="23" spans="1:20" x14ac:dyDescent="0.25">
      <c r="A23" s="1">
        <v>2</v>
      </c>
      <c r="B23" s="3"/>
      <c r="C23" s="3"/>
      <c r="D23" s="3"/>
      <c r="E23" s="3"/>
      <c r="F23" s="3"/>
      <c r="G23" s="3"/>
      <c r="H23" s="3"/>
      <c r="I23" s="3"/>
      <c r="L23" s="1">
        <v>2</v>
      </c>
      <c r="M23" s="58"/>
      <c r="N23" s="58"/>
      <c r="O23" s="58"/>
      <c r="P23" s="58"/>
    </row>
    <row r="24" spans="1:20" x14ac:dyDescent="0.25">
      <c r="A24" s="1">
        <v>3</v>
      </c>
      <c r="B24" s="3"/>
      <c r="C24" s="3"/>
      <c r="D24" s="3"/>
      <c r="E24" s="3"/>
      <c r="F24" s="3"/>
      <c r="G24" s="3"/>
      <c r="H24" s="3"/>
      <c r="I24" s="3"/>
      <c r="L24" s="1">
        <v>3</v>
      </c>
      <c r="M24" s="58"/>
      <c r="N24" s="58"/>
      <c r="O24" s="58"/>
      <c r="P24" s="58"/>
    </row>
    <row r="25" spans="1:20" x14ac:dyDescent="0.25">
      <c r="A25" s="1">
        <v>4</v>
      </c>
      <c r="B25" s="3"/>
      <c r="C25" s="3"/>
      <c r="D25" s="3"/>
      <c r="E25" s="3"/>
      <c r="F25" s="3"/>
      <c r="G25" s="3"/>
      <c r="H25" s="3"/>
      <c r="I25" s="3"/>
      <c r="L25" s="1">
        <v>4</v>
      </c>
      <c r="M25" s="58"/>
      <c r="N25" s="58"/>
      <c r="O25" s="58"/>
      <c r="P25" s="58"/>
    </row>
    <row r="26" spans="1:20" x14ac:dyDescent="0.25">
      <c r="A26" s="1">
        <v>5</v>
      </c>
      <c r="B26" s="3"/>
      <c r="C26" s="3"/>
      <c r="D26" s="3"/>
      <c r="E26" s="3"/>
      <c r="F26" s="3"/>
      <c r="G26" s="3"/>
      <c r="H26" s="3"/>
      <c r="I26" s="3"/>
      <c r="L26" s="1">
        <v>5</v>
      </c>
      <c r="M26" s="58"/>
      <c r="N26" s="58"/>
      <c r="O26" s="58"/>
      <c r="P26" s="58"/>
    </row>
    <row r="27" spans="1:20" x14ac:dyDescent="0.25">
      <c r="A27" s="1">
        <v>6</v>
      </c>
      <c r="B27" s="3"/>
      <c r="C27" s="3"/>
      <c r="D27" s="3"/>
      <c r="E27" s="3"/>
      <c r="F27" s="3"/>
      <c r="G27" s="3"/>
      <c r="H27" s="3"/>
      <c r="I27" s="3"/>
      <c r="L27" s="1">
        <v>6</v>
      </c>
      <c r="M27" s="58"/>
      <c r="N27" s="58"/>
      <c r="O27" s="58"/>
      <c r="P27" s="58"/>
    </row>
    <row r="28" spans="1:20" x14ac:dyDescent="0.25">
      <c r="A28" s="1">
        <v>7</v>
      </c>
      <c r="B28" s="3"/>
      <c r="C28" s="3"/>
      <c r="D28" s="3"/>
      <c r="E28" s="3"/>
      <c r="F28" s="3"/>
      <c r="G28" s="3"/>
      <c r="H28" s="3"/>
      <c r="I28" s="3"/>
      <c r="L28" s="1">
        <v>7</v>
      </c>
      <c r="M28" s="58"/>
      <c r="N28" s="58"/>
      <c r="O28" s="58"/>
      <c r="P28" s="58"/>
    </row>
    <row r="29" spans="1:20" x14ac:dyDescent="0.25">
      <c r="A29" s="1">
        <v>8</v>
      </c>
      <c r="B29" s="3"/>
      <c r="C29" s="3"/>
      <c r="D29" s="3"/>
      <c r="E29" s="3"/>
      <c r="F29" s="3"/>
      <c r="G29" s="3"/>
      <c r="H29" s="3"/>
      <c r="I29" s="3"/>
      <c r="L29" s="1">
        <v>8</v>
      </c>
      <c r="M29" s="58"/>
      <c r="N29" s="58"/>
      <c r="O29" s="58"/>
      <c r="P29" s="58"/>
    </row>
    <row r="30" spans="1:20" x14ac:dyDescent="0.25">
      <c r="A30" s="1">
        <v>9</v>
      </c>
      <c r="B30" s="3"/>
      <c r="C30" s="3"/>
      <c r="D30" s="3"/>
      <c r="E30" s="3"/>
      <c r="F30" s="3"/>
      <c r="G30" s="3"/>
      <c r="H30" s="3"/>
      <c r="I30" s="3"/>
      <c r="L30" s="1">
        <v>9</v>
      </c>
      <c r="M30" s="58"/>
      <c r="N30" s="58"/>
      <c r="O30" s="58"/>
      <c r="P30" s="58"/>
    </row>
    <row r="31" spans="1:20" x14ac:dyDescent="0.25">
      <c r="A31" s="1">
        <v>10</v>
      </c>
      <c r="B31" s="3"/>
      <c r="C31" s="3"/>
      <c r="D31" s="3"/>
      <c r="E31" s="3"/>
      <c r="F31" s="3"/>
      <c r="G31" s="3"/>
      <c r="H31" s="3"/>
      <c r="I31" s="3"/>
      <c r="L31" s="1">
        <v>10</v>
      </c>
      <c r="M31" s="58"/>
      <c r="N31" s="58"/>
      <c r="O31" s="58"/>
      <c r="P31" s="58"/>
    </row>
    <row r="32" spans="1:20" x14ac:dyDescent="0.25">
      <c r="A32" s="1">
        <v>11</v>
      </c>
      <c r="B32" s="3"/>
      <c r="C32" s="3"/>
      <c r="D32" s="3"/>
      <c r="E32" s="3"/>
      <c r="F32" s="3"/>
      <c r="G32" s="3"/>
      <c r="H32" s="3"/>
      <c r="I32" s="3"/>
      <c r="L32" s="1">
        <v>11</v>
      </c>
      <c r="M32" s="58"/>
      <c r="N32" s="58"/>
      <c r="O32" s="58"/>
      <c r="P32" s="58"/>
    </row>
  </sheetData>
  <mergeCells count="1">
    <mergeCell ref="C1:I1"/>
  </mergeCells>
  <dataValidations count="3">
    <dataValidation type="list" allowBlank="1" showInputMessage="1" showErrorMessage="1" sqref="E3" xr:uid="{00000000-0002-0000-0100-000001000000}">
      <formula1>$R$9:$R$20</formula1>
    </dataValidation>
    <dataValidation type="list" allowBlank="1" showInputMessage="1" showErrorMessage="1" sqref="C3" xr:uid="{00000000-0002-0000-0100-000002000000}">
      <formula1>$S$8:$T$8</formula1>
    </dataValidation>
    <dataValidation type="list" allowBlank="1" showInputMessage="1" showErrorMessage="1" sqref="B8:I8" xr:uid="{9EBA261E-DFF1-4AAD-94CF-DEAD97020BFA}">
      <formula1>"Select Link Type,Link Type: Interstate (Mainline),Link Type: Ramp (Intertate to Interstate/C-D),Link Type: Ramp (Signalized Intersection),Link Type: Ramp (Roundabout Intersection),Link Type: Ramp (TWSC Intersection),Link Type: Ramp (AWSC Intersection)"</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P69"/>
  <sheetViews>
    <sheetView zoomScaleNormal="100" zoomScaleSheetLayoutView="70" workbookViewId="0">
      <selection sqref="A1:P2"/>
    </sheetView>
  </sheetViews>
  <sheetFormatPr defaultRowHeight="15" x14ac:dyDescent="0.25"/>
  <cols>
    <col min="1" max="1" width="5.7109375" customWidth="1"/>
    <col min="2" max="2" width="25.140625" customWidth="1"/>
    <col min="3" max="16" width="13.28515625" customWidth="1"/>
  </cols>
  <sheetData>
    <row r="1" spans="1:16" ht="18.75" customHeight="1" x14ac:dyDescent="0.25">
      <c r="A1" s="99" t="str">
        <f ca="1">"Traffic Analysis of Burden on Detour Route as a Result of"&amp;CHAR(10)&amp;"Closure of "&amp;Closure&amp;": "&amp;RIGHT(CELL("Filename",A1),LEN(CELL("Filename",A1))-FIND("]",CELL("Filename",A1)))</f>
        <v>Traffic Analysis of Burden on Detour Route as a Result of
Closure of &lt;Road From &amp; Direction&gt; to &lt;Road To &amp; Direction&gt;, Ramp &lt;Letter from Interchange Book&gt;: Weekday</v>
      </c>
      <c r="B1" s="99"/>
      <c r="C1" s="99"/>
      <c r="D1" s="99"/>
      <c r="E1" s="99"/>
      <c r="F1" s="99"/>
      <c r="G1" s="99"/>
      <c r="H1" s="99"/>
      <c r="I1" s="99"/>
      <c r="J1" s="99"/>
      <c r="K1" s="99"/>
      <c r="L1" s="99"/>
      <c r="M1" s="99"/>
      <c r="N1" s="99"/>
      <c r="O1" s="99"/>
      <c r="P1" s="99"/>
    </row>
    <row r="2" spans="1:16" ht="18.75" customHeight="1" thickBot="1" x14ac:dyDescent="0.3">
      <c r="A2" s="100"/>
      <c r="B2" s="100"/>
      <c r="C2" s="100"/>
      <c r="D2" s="100"/>
      <c r="E2" s="100"/>
      <c r="F2" s="100"/>
      <c r="G2" s="100"/>
      <c r="H2" s="100"/>
      <c r="I2" s="100"/>
      <c r="J2" s="100"/>
      <c r="K2" s="100"/>
      <c r="L2" s="100"/>
      <c r="M2" s="100"/>
      <c r="N2" s="100"/>
      <c r="O2" s="100"/>
      <c r="P2" s="100"/>
    </row>
    <row r="3" spans="1:16" ht="27" customHeight="1" x14ac:dyDescent="0.25">
      <c r="A3" s="105" t="s">
        <v>6</v>
      </c>
      <c r="B3" s="73" t="str">
        <f>'Base Data'!B4</f>
        <v>&lt;Link Name&gt;</v>
      </c>
      <c r="C3" s="87" t="str">
        <f>'Base Data'!C4</f>
        <v>&lt;Link Name&gt;</v>
      </c>
      <c r="D3" s="88"/>
      <c r="E3" s="87" t="str">
        <f>'Base Data'!D4</f>
        <v>&lt;Link Name&gt;</v>
      </c>
      <c r="F3" s="88"/>
      <c r="G3" s="87" t="str">
        <f>'Base Data'!E4</f>
        <v>&lt;Link Name&gt;</v>
      </c>
      <c r="H3" s="88"/>
      <c r="I3" s="87" t="str">
        <f>'Base Data'!F4</f>
        <v>&lt;Link Name&gt;</v>
      </c>
      <c r="J3" s="88"/>
      <c r="K3" s="87" t="str">
        <f>'Base Data'!G4</f>
        <v>&lt;Link Name&gt;</v>
      </c>
      <c r="L3" s="88"/>
      <c r="M3" s="87" t="str">
        <f>'Base Data'!H4</f>
        <v>&lt;Link Name&gt;</v>
      </c>
      <c r="N3" s="88"/>
      <c r="O3" s="87" t="str">
        <f>'Base Data'!I4</f>
        <v>&lt;Link Name&gt;</v>
      </c>
      <c r="P3" s="88"/>
    </row>
    <row r="4" spans="1:16" ht="15" customHeight="1" x14ac:dyDescent="0.25">
      <c r="A4" s="106"/>
      <c r="B4" s="11" t="str">
        <f>'Base Data'!B5</f>
        <v>Closed Ramp</v>
      </c>
      <c r="C4" s="89" t="str">
        <f>'Base Data'!C5</f>
        <v>Detour: Link 1</v>
      </c>
      <c r="D4" s="90"/>
      <c r="E4" s="89" t="str">
        <f>'Base Data'!D5</f>
        <v>Detour: Link 2</v>
      </c>
      <c r="F4" s="90"/>
      <c r="G4" s="89" t="str">
        <f>'Base Data'!E5</f>
        <v>Detour: Link 3</v>
      </c>
      <c r="H4" s="90"/>
      <c r="I4" s="89" t="str">
        <f>'Base Data'!F5</f>
        <v>Detour: Link 4</v>
      </c>
      <c r="J4" s="90"/>
      <c r="K4" s="89" t="str">
        <f>'Base Data'!G5</f>
        <v>Detour: Link 5</v>
      </c>
      <c r="L4" s="90"/>
      <c r="M4" s="89" t="str">
        <f>'Base Data'!H5</f>
        <v>Detour: Link 6</v>
      </c>
      <c r="N4" s="90"/>
      <c r="O4" s="89" t="str">
        <f>'Base Data'!I5</f>
        <v>Detour: Link 7</v>
      </c>
      <c r="P4" s="90"/>
    </row>
    <row r="5" spans="1:16" ht="30" customHeight="1" x14ac:dyDescent="0.25">
      <c r="A5" s="107"/>
      <c r="B5" s="74" t="str">
        <f>'Base Data'!B8</f>
        <v>Select Link Type</v>
      </c>
      <c r="C5" s="91" t="str">
        <f>'Base Data'!C8</f>
        <v>Select Link Type</v>
      </c>
      <c r="D5" s="92"/>
      <c r="E5" s="91" t="str">
        <f>'Base Data'!D8</f>
        <v>Select Link Type</v>
      </c>
      <c r="F5" s="92"/>
      <c r="G5" s="91" t="str">
        <f>'Base Data'!E8</f>
        <v>Select Link Type</v>
      </c>
      <c r="H5" s="92"/>
      <c r="I5" s="91" t="str">
        <f>'Base Data'!F8</f>
        <v>Select Link Type</v>
      </c>
      <c r="J5" s="92"/>
      <c r="K5" s="91" t="str">
        <f>'Base Data'!G8</f>
        <v>Select Link Type</v>
      </c>
      <c r="L5" s="92"/>
      <c r="M5" s="91" t="str">
        <f>'Base Data'!H8</f>
        <v>Select Link Type</v>
      </c>
      <c r="N5" s="92"/>
      <c r="O5" s="91" t="str">
        <f>'Base Data'!I8</f>
        <v>Select Link Type</v>
      </c>
      <c r="P5" s="92"/>
    </row>
    <row r="6" spans="1:16" ht="54.95" customHeight="1" thickBot="1" x14ac:dyDescent="0.3">
      <c r="A6" s="108"/>
      <c r="B6" s="31" t="s">
        <v>65</v>
      </c>
      <c r="C6" s="8" t="s">
        <v>66</v>
      </c>
      <c r="D6" s="7" t="s">
        <v>67</v>
      </c>
      <c r="E6" s="8" t="s">
        <v>15</v>
      </c>
      <c r="F6" s="7" t="s">
        <v>69</v>
      </c>
      <c r="G6" s="8" t="s">
        <v>16</v>
      </c>
      <c r="H6" s="7" t="s">
        <v>70</v>
      </c>
      <c r="I6" s="8" t="s">
        <v>17</v>
      </c>
      <c r="J6" s="7" t="s">
        <v>71</v>
      </c>
      <c r="K6" s="8" t="s">
        <v>18</v>
      </c>
      <c r="L6" s="7" t="s">
        <v>72</v>
      </c>
      <c r="M6" s="8" t="s">
        <v>19</v>
      </c>
      <c r="N6" s="7" t="s">
        <v>73</v>
      </c>
      <c r="O6" s="8" t="s">
        <v>20</v>
      </c>
      <c r="P6" s="7" t="s">
        <v>68</v>
      </c>
    </row>
    <row r="7" spans="1:16" s="45" customFormat="1" x14ac:dyDescent="0.25">
      <c r="A7" s="44">
        <v>12</v>
      </c>
      <c r="B7" s="20">
        <f>'Base Data'!B9/'Base Data'!$G$3</f>
        <v>0</v>
      </c>
      <c r="C7" s="12">
        <f>'Base Data'!C9/'Base Data'!$G$3</f>
        <v>0</v>
      </c>
      <c r="D7" s="13">
        <f>$B7+C7</f>
        <v>0</v>
      </c>
      <c r="E7" s="12">
        <f>'Base Data'!D9/'Base Data'!$G$3</f>
        <v>0</v>
      </c>
      <c r="F7" s="13">
        <f t="shared" ref="F7:F30" si="0">$B7+E7</f>
        <v>0</v>
      </c>
      <c r="G7" s="12">
        <f>'Base Data'!E9/'Base Data'!$G$3</f>
        <v>0</v>
      </c>
      <c r="H7" s="13">
        <f t="shared" ref="H7:H30" si="1">$B7+G7</f>
        <v>0</v>
      </c>
      <c r="I7" s="12">
        <f>'Base Data'!F9/'Base Data'!$G$3</f>
        <v>0</v>
      </c>
      <c r="J7" s="13">
        <f t="shared" ref="J7:J30" si="2">$B7+I7</f>
        <v>0</v>
      </c>
      <c r="K7" s="12">
        <f>'Base Data'!G9/'Base Data'!$G$3</f>
        <v>0</v>
      </c>
      <c r="L7" s="13">
        <f t="shared" ref="L7:L30" si="3">$B7+K7</f>
        <v>0</v>
      </c>
      <c r="M7" s="12">
        <f>'Base Data'!H9/'Base Data'!$G$3</f>
        <v>0</v>
      </c>
      <c r="N7" s="13">
        <f t="shared" ref="N7:N30" si="4">$B7+M7</f>
        <v>0</v>
      </c>
      <c r="O7" s="12">
        <f>'Base Data'!I9/'Base Data'!$G$3</f>
        <v>0</v>
      </c>
      <c r="P7" s="13">
        <f t="shared" ref="P7:P30" si="5">$B7+O7</f>
        <v>0</v>
      </c>
    </row>
    <row r="8" spans="1:16" s="45" customFormat="1" x14ac:dyDescent="0.25">
      <c r="A8" s="46">
        <v>1</v>
      </c>
      <c r="B8" s="21">
        <f>'Base Data'!B10/'Base Data'!$G$3</f>
        <v>0</v>
      </c>
      <c r="C8" s="16">
        <f>'Base Data'!C10/'Base Data'!$G$3</f>
        <v>0</v>
      </c>
      <c r="D8" s="15">
        <f t="shared" ref="D8:D30" si="6">$B8+C8</f>
        <v>0</v>
      </c>
      <c r="E8" s="16">
        <f>'Base Data'!D10/'Base Data'!$G$3</f>
        <v>0</v>
      </c>
      <c r="F8" s="15">
        <f t="shared" si="0"/>
        <v>0</v>
      </c>
      <c r="G8" s="16">
        <f>'Base Data'!E10/'Base Data'!$G$3</f>
        <v>0</v>
      </c>
      <c r="H8" s="15">
        <f t="shared" si="1"/>
        <v>0</v>
      </c>
      <c r="I8" s="16">
        <f>'Base Data'!F10/'Base Data'!$G$3</f>
        <v>0</v>
      </c>
      <c r="J8" s="15">
        <f t="shared" si="2"/>
        <v>0</v>
      </c>
      <c r="K8" s="16">
        <f>'Base Data'!G10/'Base Data'!$G$3</f>
        <v>0</v>
      </c>
      <c r="L8" s="15">
        <f t="shared" si="3"/>
        <v>0</v>
      </c>
      <c r="M8" s="16">
        <f>'Base Data'!H10/'Base Data'!$G$3</f>
        <v>0</v>
      </c>
      <c r="N8" s="15">
        <f t="shared" si="4"/>
        <v>0</v>
      </c>
      <c r="O8" s="16">
        <f>'Base Data'!I10/'Base Data'!$G$3</f>
        <v>0</v>
      </c>
      <c r="P8" s="15">
        <f t="shared" si="5"/>
        <v>0</v>
      </c>
    </row>
    <row r="9" spans="1:16" s="45" customFormat="1" x14ac:dyDescent="0.25">
      <c r="A9" s="46">
        <v>2</v>
      </c>
      <c r="B9" s="21">
        <f>'Base Data'!B11/'Base Data'!$G$3</f>
        <v>0</v>
      </c>
      <c r="C9" s="16">
        <f>'Base Data'!C11/'Base Data'!$G$3</f>
        <v>0</v>
      </c>
      <c r="D9" s="15">
        <f t="shared" si="6"/>
        <v>0</v>
      </c>
      <c r="E9" s="16">
        <f>'Base Data'!D11/'Base Data'!$G$3</f>
        <v>0</v>
      </c>
      <c r="F9" s="15">
        <f t="shared" si="0"/>
        <v>0</v>
      </c>
      <c r="G9" s="16">
        <f>'Base Data'!E11/'Base Data'!$G$3</f>
        <v>0</v>
      </c>
      <c r="H9" s="15">
        <f t="shared" si="1"/>
        <v>0</v>
      </c>
      <c r="I9" s="16">
        <f>'Base Data'!F11/'Base Data'!$G$3</f>
        <v>0</v>
      </c>
      <c r="J9" s="15">
        <f t="shared" si="2"/>
        <v>0</v>
      </c>
      <c r="K9" s="16">
        <f>'Base Data'!G11/'Base Data'!$G$3</f>
        <v>0</v>
      </c>
      <c r="L9" s="15">
        <f t="shared" si="3"/>
        <v>0</v>
      </c>
      <c r="M9" s="16">
        <f>'Base Data'!H11/'Base Data'!$G$3</f>
        <v>0</v>
      </c>
      <c r="N9" s="15">
        <f t="shared" si="4"/>
        <v>0</v>
      </c>
      <c r="O9" s="16">
        <f>'Base Data'!I11/'Base Data'!$G$3</f>
        <v>0</v>
      </c>
      <c r="P9" s="15">
        <f t="shared" si="5"/>
        <v>0</v>
      </c>
    </row>
    <row r="10" spans="1:16" s="45" customFormat="1" x14ac:dyDescent="0.25">
      <c r="A10" s="46">
        <v>3</v>
      </c>
      <c r="B10" s="21">
        <f>'Base Data'!B12/'Base Data'!$G$3</f>
        <v>0</v>
      </c>
      <c r="C10" s="16">
        <f>'Base Data'!C12/'Base Data'!$G$3</f>
        <v>0</v>
      </c>
      <c r="D10" s="15">
        <f t="shared" si="6"/>
        <v>0</v>
      </c>
      <c r="E10" s="16">
        <f>'Base Data'!D12/'Base Data'!$G$3</f>
        <v>0</v>
      </c>
      <c r="F10" s="15">
        <f t="shared" si="0"/>
        <v>0</v>
      </c>
      <c r="G10" s="16">
        <f>'Base Data'!E12/'Base Data'!$G$3</f>
        <v>0</v>
      </c>
      <c r="H10" s="15">
        <f t="shared" si="1"/>
        <v>0</v>
      </c>
      <c r="I10" s="16">
        <f>'Base Data'!F12/'Base Data'!$G$3</f>
        <v>0</v>
      </c>
      <c r="J10" s="15">
        <f t="shared" si="2"/>
        <v>0</v>
      </c>
      <c r="K10" s="16">
        <f>'Base Data'!G12/'Base Data'!$G$3</f>
        <v>0</v>
      </c>
      <c r="L10" s="15">
        <f t="shared" si="3"/>
        <v>0</v>
      </c>
      <c r="M10" s="16">
        <f>'Base Data'!H12/'Base Data'!$G$3</f>
        <v>0</v>
      </c>
      <c r="N10" s="15">
        <f t="shared" si="4"/>
        <v>0</v>
      </c>
      <c r="O10" s="16">
        <f>'Base Data'!I12/'Base Data'!$G$3</f>
        <v>0</v>
      </c>
      <c r="P10" s="15">
        <f t="shared" si="5"/>
        <v>0</v>
      </c>
    </row>
    <row r="11" spans="1:16" s="45" customFormat="1" x14ac:dyDescent="0.25">
      <c r="A11" s="46">
        <v>4</v>
      </c>
      <c r="B11" s="21">
        <f>'Base Data'!B13/'Base Data'!$G$3</f>
        <v>0</v>
      </c>
      <c r="C11" s="16">
        <f>'Base Data'!C13/'Base Data'!$G$3</f>
        <v>0</v>
      </c>
      <c r="D11" s="15">
        <f t="shared" si="6"/>
        <v>0</v>
      </c>
      <c r="E11" s="16">
        <f>'Base Data'!D13/'Base Data'!$G$3</f>
        <v>0</v>
      </c>
      <c r="F11" s="15">
        <f t="shared" si="0"/>
        <v>0</v>
      </c>
      <c r="G11" s="16">
        <f>'Base Data'!E13/'Base Data'!$G$3</f>
        <v>0</v>
      </c>
      <c r="H11" s="15">
        <f t="shared" si="1"/>
        <v>0</v>
      </c>
      <c r="I11" s="16">
        <f>'Base Data'!F13/'Base Data'!$G$3</f>
        <v>0</v>
      </c>
      <c r="J11" s="15">
        <f t="shared" si="2"/>
        <v>0</v>
      </c>
      <c r="K11" s="16">
        <f>'Base Data'!G13/'Base Data'!$G$3</f>
        <v>0</v>
      </c>
      <c r="L11" s="15">
        <f t="shared" si="3"/>
        <v>0</v>
      </c>
      <c r="M11" s="16">
        <f>'Base Data'!H13/'Base Data'!$G$3</f>
        <v>0</v>
      </c>
      <c r="N11" s="15">
        <f t="shared" si="4"/>
        <v>0</v>
      </c>
      <c r="O11" s="16">
        <f>'Base Data'!I13/'Base Data'!$G$3</f>
        <v>0</v>
      </c>
      <c r="P11" s="15">
        <f t="shared" si="5"/>
        <v>0</v>
      </c>
    </row>
    <row r="12" spans="1:16" s="45" customFormat="1" x14ac:dyDescent="0.25">
      <c r="A12" s="46">
        <v>5</v>
      </c>
      <c r="B12" s="21">
        <f>'Base Data'!B14/'Base Data'!$G$3</f>
        <v>0</v>
      </c>
      <c r="C12" s="16">
        <f>'Base Data'!C14/'Base Data'!$G$3</f>
        <v>0</v>
      </c>
      <c r="D12" s="15">
        <f t="shared" si="6"/>
        <v>0</v>
      </c>
      <c r="E12" s="16">
        <f>'Base Data'!D14/'Base Data'!$G$3</f>
        <v>0</v>
      </c>
      <c r="F12" s="15">
        <f t="shared" si="0"/>
        <v>0</v>
      </c>
      <c r="G12" s="16">
        <f>'Base Data'!E14/'Base Data'!$G$3</f>
        <v>0</v>
      </c>
      <c r="H12" s="15">
        <f t="shared" si="1"/>
        <v>0</v>
      </c>
      <c r="I12" s="16">
        <f>'Base Data'!F14/'Base Data'!$G$3</f>
        <v>0</v>
      </c>
      <c r="J12" s="15">
        <f t="shared" si="2"/>
        <v>0</v>
      </c>
      <c r="K12" s="16">
        <f>'Base Data'!G14/'Base Data'!$G$3</f>
        <v>0</v>
      </c>
      <c r="L12" s="15">
        <f t="shared" si="3"/>
        <v>0</v>
      </c>
      <c r="M12" s="16">
        <f>'Base Data'!H14/'Base Data'!$G$3</f>
        <v>0</v>
      </c>
      <c r="N12" s="15">
        <f t="shared" si="4"/>
        <v>0</v>
      </c>
      <c r="O12" s="16">
        <f>'Base Data'!I14/'Base Data'!$G$3</f>
        <v>0</v>
      </c>
      <c r="P12" s="15">
        <f t="shared" si="5"/>
        <v>0</v>
      </c>
    </row>
    <row r="13" spans="1:16" s="45" customFormat="1" x14ac:dyDescent="0.25">
      <c r="A13" s="46">
        <v>6</v>
      </c>
      <c r="B13" s="21">
        <f>'Base Data'!B15/'Base Data'!$G$3</f>
        <v>0</v>
      </c>
      <c r="C13" s="16">
        <f>'Base Data'!C15/'Base Data'!$G$3</f>
        <v>0</v>
      </c>
      <c r="D13" s="15">
        <f t="shared" si="6"/>
        <v>0</v>
      </c>
      <c r="E13" s="16">
        <f>'Base Data'!D15/'Base Data'!$G$3</f>
        <v>0</v>
      </c>
      <c r="F13" s="15">
        <f t="shared" si="0"/>
        <v>0</v>
      </c>
      <c r="G13" s="16">
        <f>'Base Data'!E15/'Base Data'!$G$3</f>
        <v>0</v>
      </c>
      <c r="H13" s="15">
        <f t="shared" si="1"/>
        <v>0</v>
      </c>
      <c r="I13" s="16">
        <f>'Base Data'!F15/'Base Data'!$G$3</f>
        <v>0</v>
      </c>
      <c r="J13" s="15">
        <f t="shared" si="2"/>
        <v>0</v>
      </c>
      <c r="K13" s="16">
        <f>'Base Data'!G15/'Base Data'!$G$3</f>
        <v>0</v>
      </c>
      <c r="L13" s="15">
        <f t="shared" si="3"/>
        <v>0</v>
      </c>
      <c r="M13" s="16">
        <f>'Base Data'!H15/'Base Data'!$G$3</f>
        <v>0</v>
      </c>
      <c r="N13" s="15">
        <f t="shared" si="4"/>
        <v>0</v>
      </c>
      <c r="O13" s="16">
        <f>'Base Data'!I15/'Base Data'!$G$3</f>
        <v>0</v>
      </c>
      <c r="P13" s="15">
        <f t="shared" si="5"/>
        <v>0</v>
      </c>
    </row>
    <row r="14" spans="1:16" s="45" customFormat="1" x14ac:dyDescent="0.25">
      <c r="A14" s="46">
        <v>7</v>
      </c>
      <c r="B14" s="21">
        <f>'Base Data'!B16/'Base Data'!$G$3</f>
        <v>0</v>
      </c>
      <c r="C14" s="16">
        <f>'Base Data'!C16/'Base Data'!$G$3</f>
        <v>0</v>
      </c>
      <c r="D14" s="15">
        <f t="shared" si="6"/>
        <v>0</v>
      </c>
      <c r="E14" s="16">
        <f>'Base Data'!D16/'Base Data'!$G$3</f>
        <v>0</v>
      </c>
      <c r="F14" s="15">
        <f t="shared" si="0"/>
        <v>0</v>
      </c>
      <c r="G14" s="16">
        <f>'Base Data'!E16/'Base Data'!$G$3</f>
        <v>0</v>
      </c>
      <c r="H14" s="15">
        <f t="shared" si="1"/>
        <v>0</v>
      </c>
      <c r="I14" s="16">
        <f>'Base Data'!F16/'Base Data'!$G$3</f>
        <v>0</v>
      </c>
      <c r="J14" s="15">
        <f t="shared" si="2"/>
        <v>0</v>
      </c>
      <c r="K14" s="16">
        <f>'Base Data'!G16/'Base Data'!$G$3</f>
        <v>0</v>
      </c>
      <c r="L14" s="15">
        <f t="shared" si="3"/>
        <v>0</v>
      </c>
      <c r="M14" s="16">
        <f>'Base Data'!H16/'Base Data'!$G$3</f>
        <v>0</v>
      </c>
      <c r="N14" s="15">
        <f t="shared" si="4"/>
        <v>0</v>
      </c>
      <c r="O14" s="16">
        <f>'Base Data'!I16/'Base Data'!$G$3</f>
        <v>0</v>
      </c>
      <c r="P14" s="15">
        <f t="shared" si="5"/>
        <v>0</v>
      </c>
    </row>
    <row r="15" spans="1:16" s="45" customFormat="1" x14ac:dyDescent="0.25">
      <c r="A15" s="46">
        <v>8</v>
      </c>
      <c r="B15" s="21">
        <f>'Base Data'!B17/'Base Data'!$G$3</f>
        <v>0</v>
      </c>
      <c r="C15" s="16">
        <f>'Base Data'!C17/'Base Data'!$G$3</f>
        <v>0</v>
      </c>
      <c r="D15" s="15">
        <f t="shared" si="6"/>
        <v>0</v>
      </c>
      <c r="E15" s="16">
        <f>'Base Data'!D17/'Base Data'!$G$3</f>
        <v>0</v>
      </c>
      <c r="F15" s="15">
        <f t="shared" si="0"/>
        <v>0</v>
      </c>
      <c r="G15" s="16">
        <f>'Base Data'!E17/'Base Data'!$G$3</f>
        <v>0</v>
      </c>
      <c r="H15" s="15">
        <f t="shared" si="1"/>
        <v>0</v>
      </c>
      <c r="I15" s="16">
        <f>'Base Data'!F17/'Base Data'!$G$3</f>
        <v>0</v>
      </c>
      <c r="J15" s="15">
        <f t="shared" si="2"/>
        <v>0</v>
      </c>
      <c r="K15" s="16">
        <f>'Base Data'!G17/'Base Data'!$G$3</f>
        <v>0</v>
      </c>
      <c r="L15" s="15">
        <f t="shared" si="3"/>
        <v>0</v>
      </c>
      <c r="M15" s="16">
        <f>'Base Data'!H17/'Base Data'!$G$3</f>
        <v>0</v>
      </c>
      <c r="N15" s="15">
        <f t="shared" si="4"/>
        <v>0</v>
      </c>
      <c r="O15" s="16">
        <f>'Base Data'!I17/'Base Data'!$G$3</f>
        <v>0</v>
      </c>
      <c r="P15" s="15">
        <f t="shared" si="5"/>
        <v>0</v>
      </c>
    </row>
    <row r="16" spans="1:16" s="45" customFormat="1" x14ac:dyDescent="0.25">
      <c r="A16" s="46">
        <v>9</v>
      </c>
      <c r="B16" s="21">
        <f>'Base Data'!B18/'Base Data'!$G$3</f>
        <v>0</v>
      </c>
      <c r="C16" s="16">
        <f>'Base Data'!C18/'Base Data'!$G$3</f>
        <v>0</v>
      </c>
      <c r="D16" s="15">
        <f t="shared" si="6"/>
        <v>0</v>
      </c>
      <c r="E16" s="16">
        <f>'Base Data'!D18/'Base Data'!$G$3</f>
        <v>0</v>
      </c>
      <c r="F16" s="15">
        <f t="shared" si="0"/>
        <v>0</v>
      </c>
      <c r="G16" s="16">
        <f>'Base Data'!E18/'Base Data'!$G$3</f>
        <v>0</v>
      </c>
      <c r="H16" s="15">
        <f t="shared" si="1"/>
        <v>0</v>
      </c>
      <c r="I16" s="16">
        <f>'Base Data'!F18/'Base Data'!$G$3</f>
        <v>0</v>
      </c>
      <c r="J16" s="15">
        <f t="shared" si="2"/>
        <v>0</v>
      </c>
      <c r="K16" s="16">
        <f>'Base Data'!G18/'Base Data'!$G$3</f>
        <v>0</v>
      </c>
      <c r="L16" s="15">
        <f t="shared" si="3"/>
        <v>0</v>
      </c>
      <c r="M16" s="16">
        <f>'Base Data'!H18/'Base Data'!$G$3</f>
        <v>0</v>
      </c>
      <c r="N16" s="15">
        <f t="shared" si="4"/>
        <v>0</v>
      </c>
      <c r="O16" s="16">
        <f>'Base Data'!I18/'Base Data'!$G$3</f>
        <v>0</v>
      </c>
      <c r="P16" s="15">
        <f t="shared" si="5"/>
        <v>0</v>
      </c>
    </row>
    <row r="17" spans="1:16" s="45" customFormat="1" x14ac:dyDescent="0.25">
      <c r="A17" s="46">
        <v>10</v>
      </c>
      <c r="B17" s="21">
        <f>'Base Data'!B19/'Base Data'!$G$3</f>
        <v>0</v>
      </c>
      <c r="C17" s="16">
        <f>'Base Data'!C19/'Base Data'!$G$3</f>
        <v>0</v>
      </c>
      <c r="D17" s="15">
        <f t="shared" si="6"/>
        <v>0</v>
      </c>
      <c r="E17" s="16">
        <f>'Base Data'!D19/'Base Data'!$G$3</f>
        <v>0</v>
      </c>
      <c r="F17" s="15">
        <f t="shared" si="0"/>
        <v>0</v>
      </c>
      <c r="G17" s="16">
        <f>'Base Data'!E19/'Base Data'!$G$3</f>
        <v>0</v>
      </c>
      <c r="H17" s="15">
        <f t="shared" si="1"/>
        <v>0</v>
      </c>
      <c r="I17" s="16">
        <f>'Base Data'!F19/'Base Data'!$G$3</f>
        <v>0</v>
      </c>
      <c r="J17" s="15">
        <f t="shared" si="2"/>
        <v>0</v>
      </c>
      <c r="K17" s="16">
        <f>'Base Data'!G19/'Base Data'!$G$3</f>
        <v>0</v>
      </c>
      <c r="L17" s="15">
        <f t="shared" si="3"/>
        <v>0</v>
      </c>
      <c r="M17" s="16">
        <f>'Base Data'!H19/'Base Data'!$G$3</f>
        <v>0</v>
      </c>
      <c r="N17" s="15">
        <f t="shared" si="4"/>
        <v>0</v>
      </c>
      <c r="O17" s="16">
        <f>'Base Data'!I19/'Base Data'!$G$3</f>
        <v>0</v>
      </c>
      <c r="P17" s="15">
        <f t="shared" si="5"/>
        <v>0</v>
      </c>
    </row>
    <row r="18" spans="1:16" s="45" customFormat="1" x14ac:dyDescent="0.25">
      <c r="A18" s="46">
        <v>11</v>
      </c>
      <c r="B18" s="21">
        <f>'Base Data'!B20/'Base Data'!$G$3</f>
        <v>0</v>
      </c>
      <c r="C18" s="16">
        <f>'Base Data'!C20/'Base Data'!$G$3</f>
        <v>0</v>
      </c>
      <c r="D18" s="15">
        <f t="shared" si="6"/>
        <v>0</v>
      </c>
      <c r="E18" s="16">
        <f>'Base Data'!D20/'Base Data'!$G$3</f>
        <v>0</v>
      </c>
      <c r="F18" s="15">
        <f t="shared" si="0"/>
        <v>0</v>
      </c>
      <c r="G18" s="16">
        <f>'Base Data'!E20/'Base Data'!$G$3</f>
        <v>0</v>
      </c>
      <c r="H18" s="15">
        <f t="shared" si="1"/>
        <v>0</v>
      </c>
      <c r="I18" s="16">
        <f>'Base Data'!F20/'Base Data'!$G$3</f>
        <v>0</v>
      </c>
      <c r="J18" s="15">
        <f t="shared" si="2"/>
        <v>0</v>
      </c>
      <c r="K18" s="16">
        <f>'Base Data'!G20/'Base Data'!$G$3</f>
        <v>0</v>
      </c>
      <c r="L18" s="15">
        <f t="shared" si="3"/>
        <v>0</v>
      </c>
      <c r="M18" s="16">
        <f>'Base Data'!H20/'Base Data'!$G$3</f>
        <v>0</v>
      </c>
      <c r="N18" s="15">
        <f t="shared" si="4"/>
        <v>0</v>
      </c>
      <c r="O18" s="16">
        <f>'Base Data'!I20/'Base Data'!$G$3</f>
        <v>0</v>
      </c>
      <c r="P18" s="15">
        <f t="shared" si="5"/>
        <v>0</v>
      </c>
    </row>
    <row r="19" spans="1:16" s="45" customFormat="1" x14ac:dyDescent="0.25">
      <c r="A19" s="46">
        <v>12</v>
      </c>
      <c r="B19" s="21">
        <f>'Base Data'!B21/'Base Data'!$G$3</f>
        <v>0</v>
      </c>
      <c r="C19" s="16">
        <f>'Base Data'!C21/'Base Data'!$G$3</f>
        <v>0</v>
      </c>
      <c r="D19" s="15">
        <f t="shared" si="6"/>
        <v>0</v>
      </c>
      <c r="E19" s="16">
        <f>'Base Data'!D21/'Base Data'!$G$3</f>
        <v>0</v>
      </c>
      <c r="F19" s="15">
        <f t="shared" si="0"/>
        <v>0</v>
      </c>
      <c r="G19" s="16">
        <f>'Base Data'!E21/'Base Data'!$G$3</f>
        <v>0</v>
      </c>
      <c r="H19" s="15">
        <f t="shared" si="1"/>
        <v>0</v>
      </c>
      <c r="I19" s="16">
        <f>'Base Data'!F21/'Base Data'!$G$3</f>
        <v>0</v>
      </c>
      <c r="J19" s="15">
        <f t="shared" si="2"/>
        <v>0</v>
      </c>
      <c r="K19" s="16">
        <f>'Base Data'!G21/'Base Data'!$G$3</f>
        <v>0</v>
      </c>
      <c r="L19" s="15">
        <f t="shared" si="3"/>
        <v>0</v>
      </c>
      <c r="M19" s="16">
        <f>'Base Data'!H21/'Base Data'!$G$3</f>
        <v>0</v>
      </c>
      <c r="N19" s="15">
        <f t="shared" si="4"/>
        <v>0</v>
      </c>
      <c r="O19" s="16">
        <f>'Base Data'!I21/'Base Data'!$G$3</f>
        <v>0</v>
      </c>
      <c r="P19" s="15">
        <f t="shared" si="5"/>
        <v>0</v>
      </c>
    </row>
    <row r="20" spans="1:16" s="45" customFormat="1" x14ac:dyDescent="0.25">
      <c r="A20" s="46">
        <v>1</v>
      </c>
      <c r="B20" s="21">
        <f>'Base Data'!B22/'Base Data'!$G$3</f>
        <v>0</v>
      </c>
      <c r="C20" s="16">
        <f>'Base Data'!C22/'Base Data'!$G$3</f>
        <v>0</v>
      </c>
      <c r="D20" s="15">
        <f t="shared" si="6"/>
        <v>0</v>
      </c>
      <c r="E20" s="16">
        <f>'Base Data'!D22/'Base Data'!$G$3</f>
        <v>0</v>
      </c>
      <c r="F20" s="15">
        <f t="shared" si="0"/>
        <v>0</v>
      </c>
      <c r="G20" s="16">
        <f>'Base Data'!E22/'Base Data'!$G$3</f>
        <v>0</v>
      </c>
      <c r="H20" s="15">
        <f t="shared" si="1"/>
        <v>0</v>
      </c>
      <c r="I20" s="16">
        <f>'Base Data'!F22/'Base Data'!$G$3</f>
        <v>0</v>
      </c>
      <c r="J20" s="15">
        <f t="shared" si="2"/>
        <v>0</v>
      </c>
      <c r="K20" s="16">
        <f>'Base Data'!G22/'Base Data'!$G$3</f>
        <v>0</v>
      </c>
      <c r="L20" s="15">
        <f t="shared" si="3"/>
        <v>0</v>
      </c>
      <c r="M20" s="16">
        <f>'Base Data'!H22/'Base Data'!$G$3</f>
        <v>0</v>
      </c>
      <c r="N20" s="15">
        <f t="shared" si="4"/>
        <v>0</v>
      </c>
      <c r="O20" s="16">
        <f>'Base Data'!I22/'Base Data'!$G$3</f>
        <v>0</v>
      </c>
      <c r="P20" s="15">
        <f t="shared" si="5"/>
        <v>0</v>
      </c>
    </row>
    <row r="21" spans="1:16" s="45" customFormat="1" x14ac:dyDescent="0.25">
      <c r="A21" s="46">
        <v>2</v>
      </c>
      <c r="B21" s="21">
        <f>'Base Data'!B23/'Base Data'!$G$3</f>
        <v>0</v>
      </c>
      <c r="C21" s="16">
        <f>'Base Data'!C23/'Base Data'!$G$3</f>
        <v>0</v>
      </c>
      <c r="D21" s="15">
        <f t="shared" si="6"/>
        <v>0</v>
      </c>
      <c r="E21" s="16">
        <f>'Base Data'!D23/'Base Data'!$G$3</f>
        <v>0</v>
      </c>
      <c r="F21" s="15">
        <f t="shared" si="0"/>
        <v>0</v>
      </c>
      <c r="G21" s="16">
        <f>'Base Data'!E23/'Base Data'!$G$3</f>
        <v>0</v>
      </c>
      <c r="H21" s="15">
        <f t="shared" si="1"/>
        <v>0</v>
      </c>
      <c r="I21" s="16">
        <f>'Base Data'!F23/'Base Data'!$G$3</f>
        <v>0</v>
      </c>
      <c r="J21" s="15">
        <f t="shared" si="2"/>
        <v>0</v>
      </c>
      <c r="K21" s="16">
        <f>'Base Data'!G23/'Base Data'!$G$3</f>
        <v>0</v>
      </c>
      <c r="L21" s="15">
        <f t="shared" si="3"/>
        <v>0</v>
      </c>
      <c r="M21" s="16">
        <f>'Base Data'!H23/'Base Data'!$G$3</f>
        <v>0</v>
      </c>
      <c r="N21" s="15">
        <f t="shared" si="4"/>
        <v>0</v>
      </c>
      <c r="O21" s="16">
        <f>'Base Data'!I23/'Base Data'!$G$3</f>
        <v>0</v>
      </c>
      <c r="P21" s="15">
        <f t="shared" si="5"/>
        <v>0</v>
      </c>
    </row>
    <row r="22" spans="1:16" s="45" customFormat="1" x14ac:dyDescent="0.25">
      <c r="A22" s="46">
        <v>3</v>
      </c>
      <c r="B22" s="21">
        <f>'Base Data'!B24/'Base Data'!$G$3</f>
        <v>0</v>
      </c>
      <c r="C22" s="16">
        <f>'Base Data'!C24/'Base Data'!$G$3</f>
        <v>0</v>
      </c>
      <c r="D22" s="15">
        <f t="shared" si="6"/>
        <v>0</v>
      </c>
      <c r="E22" s="16">
        <f>'Base Data'!D24/'Base Data'!$G$3</f>
        <v>0</v>
      </c>
      <c r="F22" s="15">
        <f t="shared" si="0"/>
        <v>0</v>
      </c>
      <c r="G22" s="16">
        <f>'Base Data'!E24/'Base Data'!$G$3</f>
        <v>0</v>
      </c>
      <c r="H22" s="15">
        <f t="shared" si="1"/>
        <v>0</v>
      </c>
      <c r="I22" s="16">
        <f>'Base Data'!F24/'Base Data'!$G$3</f>
        <v>0</v>
      </c>
      <c r="J22" s="15">
        <f t="shared" si="2"/>
        <v>0</v>
      </c>
      <c r="K22" s="16">
        <f>'Base Data'!G24/'Base Data'!$G$3</f>
        <v>0</v>
      </c>
      <c r="L22" s="15">
        <f t="shared" si="3"/>
        <v>0</v>
      </c>
      <c r="M22" s="16">
        <f>'Base Data'!H24/'Base Data'!$G$3</f>
        <v>0</v>
      </c>
      <c r="N22" s="15">
        <f t="shared" si="4"/>
        <v>0</v>
      </c>
      <c r="O22" s="16">
        <f>'Base Data'!I24/'Base Data'!$G$3</f>
        <v>0</v>
      </c>
      <c r="P22" s="15">
        <f t="shared" si="5"/>
        <v>0</v>
      </c>
    </row>
    <row r="23" spans="1:16" s="45" customFormat="1" x14ac:dyDescent="0.25">
      <c r="A23" s="46">
        <v>4</v>
      </c>
      <c r="B23" s="21">
        <f>'Base Data'!B25/'Base Data'!$G$3</f>
        <v>0</v>
      </c>
      <c r="C23" s="16">
        <f>'Base Data'!C25/'Base Data'!$G$3</f>
        <v>0</v>
      </c>
      <c r="D23" s="15">
        <f t="shared" si="6"/>
        <v>0</v>
      </c>
      <c r="E23" s="16">
        <f>'Base Data'!D25/'Base Data'!$G$3</f>
        <v>0</v>
      </c>
      <c r="F23" s="15">
        <f t="shared" si="0"/>
        <v>0</v>
      </c>
      <c r="G23" s="16">
        <f>'Base Data'!E25/'Base Data'!$G$3</f>
        <v>0</v>
      </c>
      <c r="H23" s="15">
        <f t="shared" si="1"/>
        <v>0</v>
      </c>
      <c r="I23" s="16">
        <f>'Base Data'!F25/'Base Data'!$G$3</f>
        <v>0</v>
      </c>
      <c r="J23" s="15">
        <f t="shared" si="2"/>
        <v>0</v>
      </c>
      <c r="K23" s="16">
        <f>'Base Data'!G25/'Base Data'!$G$3</f>
        <v>0</v>
      </c>
      <c r="L23" s="15">
        <f t="shared" si="3"/>
        <v>0</v>
      </c>
      <c r="M23" s="16">
        <f>'Base Data'!H25/'Base Data'!$G$3</f>
        <v>0</v>
      </c>
      <c r="N23" s="15">
        <f t="shared" si="4"/>
        <v>0</v>
      </c>
      <c r="O23" s="16">
        <f>'Base Data'!I25/'Base Data'!$G$3</f>
        <v>0</v>
      </c>
      <c r="P23" s="15">
        <f t="shared" si="5"/>
        <v>0</v>
      </c>
    </row>
    <row r="24" spans="1:16" s="45" customFormat="1" x14ac:dyDescent="0.25">
      <c r="A24" s="46">
        <v>5</v>
      </c>
      <c r="B24" s="21">
        <f>'Base Data'!B26/'Base Data'!$G$3</f>
        <v>0</v>
      </c>
      <c r="C24" s="16">
        <f>'Base Data'!C26/'Base Data'!$G$3</f>
        <v>0</v>
      </c>
      <c r="D24" s="15">
        <f t="shared" si="6"/>
        <v>0</v>
      </c>
      <c r="E24" s="16">
        <f>'Base Data'!D26/'Base Data'!$G$3</f>
        <v>0</v>
      </c>
      <c r="F24" s="15">
        <f t="shared" si="0"/>
        <v>0</v>
      </c>
      <c r="G24" s="16">
        <f>'Base Data'!E26/'Base Data'!$G$3</f>
        <v>0</v>
      </c>
      <c r="H24" s="15">
        <f t="shared" si="1"/>
        <v>0</v>
      </c>
      <c r="I24" s="16">
        <f>'Base Data'!F26/'Base Data'!$G$3</f>
        <v>0</v>
      </c>
      <c r="J24" s="15">
        <f t="shared" si="2"/>
        <v>0</v>
      </c>
      <c r="K24" s="16">
        <f>'Base Data'!G26/'Base Data'!$G$3</f>
        <v>0</v>
      </c>
      <c r="L24" s="15">
        <f t="shared" si="3"/>
        <v>0</v>
      </c>
      <c r="M24" s="16">
        <f>'Base Data'!H26/'Base Data'!$G$3</f>
        <v>0</v>
      </c>
      <c r="N24" s="15">
        <f t="shared" si="4"/>
        <v>0</v>
      </c>
      <c r="O24" s="16">
        <f>'Base Data'!I26/'Base Data'!$G$3</f>
        <v>0</v>
      </c>
      <c r="P24" s="15">
        <f t="shared" si="5"/>
        <v>0</v>
      </c>
    </row>
    <row r="25" spans="1:16" s="45" customFormat="1" x14ac:dyDescent="0.25">
      <c r="A25" s="46">
        <v>6</v>
      </c>
      <c r="B25" s="21">
        <f>'Base Data'!B27/'Base Data'!$G$3</f>
        <v>0</v>
      </c>
      <c r="C25" s="16">
        <f>'Base Data'!C27/'Base Data'!$G$3</f>
        <v>0</v>
      </c>
      <c r="D25" s="15">
        <f t="shared" si="6"/>
        <v>0</v>
      </c>
      <c r="E25" s="16">
        <f>'Base Data'!D27/'Base Data'!$G$3</f>
        <v>0</v>
      </c>
      <c r="F25" s="15">
        <f t="shared" si="0"/>
        <v>0</v>
      </c>
      <c r="G25" s="16">
        <f>'Base Data'!E27/'Base Data'!$G$3</f>
        <v>0</v>
      </c>
      <c r="H25" s="15">
        <f t="shared" si="1"/>
        <v>0</v>
      </c>
      <c r="I25" s="16">
        <f>'Base Data'!F27/'Base Data'!$G$3</f>
        <v>0</v>
      </c>
      <c r="J25" s="15">
        <f t="shared" si="2"/>
        <v>0</v>
      </c>
      <c r="K25" s="16">
        <f>'Base Data'!G27/'Base Data'!$G$3</f>
        <v>0</v>
      </c>
      <c r="L25" s="15">
        <f t="shared" si="3"/>
        <v>0</v>
      </c>
      <c r="M25" s="16">
        <f>'Base Data'!H27/'Base Data'!$G$3</f>
        <v>0</v>
      </c>
      <c r="N25" s="15">
        <f t="shared" si="4"/>
        <v>0</v>
      </c>
      <c r="O25" s="16">
        <f>'Base Data'!I27/'Base Data'!$G$3</f>
        <v>0</v>
      </c>
      <c r="P25" s="15">
        <f t="shared" si="5"/>
        <v>0</v>
      </c>
    </row>
    <row r="26" spans="1:16" s="45" customFormat="1" x14ac:dyDescent="0.25">
      <c r="A26" s="46">
        <v>7</v>
      </c>
      <c r="B26" s="21">
        <f>'Base Data'!B28/'Base Data'!$G$3</f>
        <v>0</v>
      </c>
      <c r="C26" s="16">
        <f>'Base Data'!C28/'Base Data'!$G$3</f>
        <v>0</v>
      </c>
      <c r="D26" s="15">
        <f t="shared" si="6"/>
        <v>0</v>
      </c>
      <c r="E26" s="16">
        <f>'Base Data'!D28/'Base Data'!$G$3</f>
        <v>0</v>
      </c>
      <c r="F26" s="15">
        <f t="shared" si="0"/>
        <v>0</v>
      </c>
      <c r="G26" s="16">
        <f>'Base Data'!E28/'Base Data'!$G$3</f>
        <v>0</v>
      </c>
      <c r="H26" s="15">
        <f t="shared" si="1"/>
        <v>0</v>
      </c>
      <c r="I26" s="16">
        <f>'Base Data'!F28/'Base Data'!$G$3</f>
        <v>0</v>
      </c>
      <c r="J26" s="15">
        <f t="shared" si="2"/>
        <v>0</v>
      </c>
      <c r="K26" s="16">
        <f>'Base Data'!G28/'Base Data'!$G$3</f>
        <v>0</v>
      </c>
      <c r="L26" s="15">
        <f t="shared" si="3"/>
        <v>0</v>
      </c>
      <c r="M26" s="16">
        <f>'Base Data'!H28/'Base Data'!$G$3</f>
        <v>0</v>
      </c>
      <c r="N26" s="15">
        <f t="shared" si="4"/>
        <v>0</v>
      </c>
      <c r="O26" s="16">
        <f>'Base Data'!I28/'Base Data'!$G$3</f>
        <v>0</v>
      </c>
      <c r="P26" s="15">
        <f t="shared" si="5"/>
        <v>0</v>
      </c>
    </row>
    <row r="27" spans="1:16" s="45" customFormat="1" x14ac:dyDescent="0.25">
      <c r="A27" s="46">
        <v>8</v>
      </c>
      <c r="B27" s="21">
        <f>'Base Data'!B29/'Base Data'!$G$3</f>
        <v>0</v>
      </c>
      <c r="C27" s="16">
        <f>'Base Data'!C29/'Base Data'!$G$3</f>
        <v>0</v>
      </c>
      <c r="D27" s="15">
        <f t="shared" si="6"/>
        <v>0</v>
      </c>
      <c r="E27" s="16">
        <f>'Base Data'!D29/'Base Data'!$G$3</f>
        <v>0</v>
      </c>
      <c r="F27" s="15">
        <f t="shared" si="0"/>
        <v>0</v>
      </c>
      <c r="G27" s="16">
        <f>'Base Data'!E29/'Base Data'!$G$3</f>
        <v>0</v>
      </c>
      <c r="H27" s="15">
        <f t="shared" si="1"/>
        <v>0</v>
      </c>
      <c r="I27" s="16">
        <f>'Base Data'!F29/'Base Data'!$G$3</f>
        <v>0</v>
      </c>
      <c r="J27" s="15">
        <f t="shared" si="2"/>
        <v>0</v>
      </c>
      <c r="K27" s="16">
        <f>'Base Data'!G29/'Base Data'!$G$3</f>
        <v>0</v>
      </c>
      <c r="L27" s="15">
        <f t="shared" si="3"/>
        <v>0</v>
      </c>
      <c r="M27" s="16">
        <f>'Base Data'!H29/'Base Data'!$G$3</f>
        <v>0</v>
      </c>
      <c r="N27" s="15">
        <f t="shared" si="4"/>
        <v>0</v>
      </c>
      <c r="O27" s="16">
        <f>'Base Data'!I29/'Base Data'!$G$3</f>
        <v>0</v>
      </c>
      <c r="P27" s="15">
        <f t="shared" si="5"/>
        <v>0</v>
      </c>
    </row>
    <row r="28" spans="1:16" s="45" customFormat="1" x14ac:dyDescent="0.25">
      <c r="A28" s="46">
        <v>9</v>
      </c>
      <c r="B28" s="21">
        <f>'Base Data'!B30/'Base Data'!$G$3</f>
        <v>0</v>
      </c>
      <c r="C28" s="16">
        <f>'Base Data'!C30/'Base Data'!$G$3</f>
        <v>0</v>
      </c>
      <c r="D28" s="15">
        <f t="shared" si="6"/>
        <v>0</v>
      </c>
      <c r="E28" s="16">
        <f>'Base Data'!D30/'Base Data'!$G$3</f>
        <v>0</v>
      </c>
      <c r="F28" s="15">
        <f t="shared" si="0"/>
        <v>0</v>
      </c>
      <c r="G28" s="16">
        <f>'Base Data'!E30/'Base Data'!$G$3</f>
        <v>0</v>
      </c>
      <c r="H28" s="15">
        <f t="shared" si="1"/>
        <v>0</v>
      </c>
      <c r="I28" s="16">
        <f>'Base Data'!F30/'Base Data'!$G$3</f>
        <v>0</v>
      </c>
      <c r="J28" s="15">
        <f t="shared" si="2"/>
        <v>0</v>
      </c>
      <c r="K28" s="16">
        <f>'Base Data'!G30/'Base Data'!$G$3</f>
        <v>0</v>
      </c>
      <c r="L28" s="15">
        <f t="shared" si="3"/>
        <v>0</v>
      </c>
      <c r="M28" s="16">
        <f>'Base Data'!H30/'Base Data'!$G$3</f>
        <v>0</v>
      </c>
      <c r="N28" s="15">
        <f t="shared" si="4"/>
        <v>0</v>
      </c>
      <c r="O28" s="16">
        <f>'Base Data'!I30/'Base Data'!$G$3</f>
        <v>0</v>
      </c>
      <c r="P28" s="15">
        <f t="shared" si="5"/>
        <v>0</v>
      </c>
    </row>
    <row r="29" spans="1:16" s="45" customFormat="1" x14ac:dyDescent="0.25">
      <c r="A29" s="46">
        <v>10</v>
      </c>
      <c r="B29" s="21">
        <f>'Base Data'!B31/'Base Data'!$G$3</f>
        <v>0</v>
      </c>
      <c r="C29" s="16">
        <f>'Base Data'!C31/'Base Data'!$G$3</f>
        <v>0</v>
      </c>
      <c r="D29" s="15">
        <f t="shared" si="6"/>
        <v>0</v>
      </c>
      <c r="E29" s="16">
        <f>'Base Data'!D31/'Base Data'!$G$3</f>
        <v>0</v>
      </c>
      <c r="F29" s="15">
        <f t="shared" si="0"/>
        <v>0</v>
      </c>
      <c r="G29" s="16">
        <f>'Base Data'!E31/'Base Data'!$G$3</f>
        <v>0</v>
      </c>
      <c r="H29" s="15">
        <f t="shared" si="1"/>
        <v>0</v>
      </c>
      <c r="I29" s="16">
        <f>'Base Data'!F31/'Base Data'!$G$3</f>
        <v>0</v>
      </c>
      <c r="J29" s="15">
        <f t="shared" si="2"/>
        <v>0</v>
      </c>
      <c r="K29" s="16">
        <f>'Base Data'!G31/'Base Data'!$G$3</f>
        <v>0</v>
      </c>
      <c r="L29" s="15">
        <f t="shared" si="3"/>
        <v>0</v>
      </c>
      <c r="M29" s="16">
        <f>'Base Data'!H31/'Base Data'!$G$3</f>
        <v>0</v>
      </c>
      <c r="N29" s="15">
        <f t="shared" si="4"/>
        <v>0</v>
      </c>
      <c r="O29" s="16">
        <f>'Base Data'!I31/'Base Data'!$G$3</f>
        <v>0</v>
      </c>
      <c r="P29" s="15">
        <f t="shared" si="5"/>
        <v>0</v>
      </c>
    </row>
    <row r="30" spans="1:16" s="45" customFormat="1" ht="15.75" thickBot="1" x14ac:dyDescent="0.3">
      <c r="A30" s="47">
        <v>11</v>
      </c>
      <c r="B30" s="22">
        <f>'Base Data'!B32/'Base Data'!$G$3</f>
        <v>0</v>
      </c>
      <c r="C30" s="23">
        <f>'Base Data'!C32/'Base Data'!$G$3</f>
        <v>0</v>
      </c>
      <c r="D30" s="25">
        <f t="shared" si="6"/>
        <v>0</v>
      </c>
      <c r="E30" s="23">
        <f>'Base Data'!D32/'Base Data'!$G$3</f>
        <v>0</v>
      </c>
      <c r="F30" s="25">
        <f t="shared" si="0"/>
        <v>0</v>
      </c>
      <c r="G30" s="23">
        <f>'Base Data'!E32/'Base Data'!$G$3</f>
        <v>0</v>
      </c>
      <c r="H30" s="25">
        <f t="shared" si="1"/>
        <v>0</v>
      </c>
      <c r="I30" s="23">
        <f>'Base Data'!F32/'Base Data'!$G$3</f>
        <v>0</v>
      </c>
      <c r="J30" s="25">
        <f t="shared" si="2"/>
        <v>0</v>
      </c>
      <c r="K30" s="23">
        <f>'Base Data'!G32/'Base Data'!$G$3</f>
        <v>0</v>
      </c>
      <c r="L30" s="25">
        <f t="shared" si="3"/>
        <v>0</v>
      </c>
      <c r="M30" s="23">
        <f>'Base Data'!H32/'Base Data'!$G$3</f>
        <v>0</v>
      </c>
      <c r="N30" s="25">
        <f t="shared" si="4"/>
        <v>0</v>
      </c>
      <c r="O30" s="23">
        <f>'Base Data'!I32/'Base Data'!$G$3</f>
        <v>0</v>
      </c>
      <c r="P30" s="25">
        <f t="shared" si="5"/>
        <v>0</v>
      </c>
    </row>
    <row r="31" spans="1:16" x14ac:dyDescent="0.25">
      <c r="A31" s="101" t="s">
        <v>131</v>
      </c>
      <c r="B31" s="102"/>
      <c r="C31" s="30">
        <f>MAX(C7:C30)</f>
        <v>0</v>
      </c>
      <c r="D31" s="29">
        <f t="array" ref="D31">MAX(IF($C$46:$C$69="Closed",D$7:D$30))</f>
        <v>0</v>
      </c>
      <c r="E31" s="30">
        <f>MAX(E7:E30)</f>
        <v>0</v>
      </c>
      <c r="F31" s="29">
        <f t="array" ref="F31">MAX(IF($C$46:$C$69="Closed",F$7:F$30))</f>
        <v>0</v>
      </c>
      <c r="G31" s="30">
        <f>MAX(G7:G30)</f>
        <v>0</v>
      </c>
      <c r="H31" s="29">
        <f t="array" ref="H31">MAX(IF($C$46:$C$69="Closed",H$7:H$30))</f>
        <v>0</v>
      </c>
      <c r="I31" s="30">
        <f>MAX(I7:I30)</f>
        <v>0</v>
      </c>
      <c r="J31" s="29">
        <f t="array" ref="J31">MAX(IF($C$46:$C$69="Closed",J$7:J$30))</f>
        <v>0</v>
      </c>
      <c r="K31" s="30">
        <f>MAX(K7:K30)</f>
        <v>0</v>
      </c>
      <c r="L31" s="29">
        <f t="array" ref="L31">MAX(IF($C$46:$C$69="Closed",L$7:L$30))</f>
        <v>0</v>
      </c>
      <c r="M31" s="30">
        <f>MAX(M7:M30)</f>
        <v>0</v>
      </c>
      <c r="N31" s="29">
        <f t="array" ref="N31">MAX(IF($C$46:$C$69="Closed",N$7:N$30))</f>
        <v>0</v>
      </c>
      <c r="O31" s="30">
        <f>MAX(O7:O30)</f>
        <v>0</v>
      </c>
      <c r="P31" s="29">
        <f t="array" ref="P31">MAX(IF($C$46:$C$69="Closed",P$7:P$30))</f>
        <v>0</v>
      </c>
    </row>
    <row r="32" spans="1:16" x14ac:dyDescent="0.25">
      <c r="A32" s="109" t="s">
        <v>128</v>
      </c>
      <c r="B32" s="110"/>
      <c r="C32" s="95">
        <f>'Base Data'!C$6</f>
        <v>0</v>
      </c>
      <c r="D32" s="96"/>
      <c r="E32" s="95">
        <f>'Base Data'!D$6</f>
        <v>0</v>
      </c>
      <c r="F32" s="96"/>
      <c r="G32" s="95">
        <f>'Base Data'!E$6</f>
        <v>0</v>
      </c>
      <c r="H32" s="96"/>
      <c r="I32" s="95">
        <f>'Base Data'!F$6</f>
        <v>0</v>
      </c>
      <c r="J32" s="96"/>
      <c r="K32" s="95">
        <f>'Base Data'!G$6</f>
        <v>0</v>
      </c>
      <c r="L32" s="96"/>
      <c r="M32" s="95">
        <f>'Base Data'!H$6</f>
        <v>0</v>
      </c>
      <c r="N32" s="96"/>
      <c r="O32" s="95">
        <f>'Base Data'!I$6</f>
        <v>0</v>
      </c>
      <c r="P32" s="96"/>
    </row>
    <row r="33" spans="1:16" x14ac:dyDescent="0.25">
      <c r="A33" s="109" t="s">
        <v>129</v>
      </c>
      <c r="B33" s="110"/>
      <c r="C33" s="95">
        <f>'Base Data'!C$7</f>
        <v>0</v>
      </c>
      <c r="D33" s="96"/>
      <c r="E33" s="95">
        <f>'Base Data'!D$7</f>
        <v>0</v>
      </c>
      <c r="F33" s="96"/>
      <c r="G33" s="95">
        <f>'Base Data'!E$7</f>
        <v>0</v>
      </c>
      <c r="H33" s="96"/>
      <c r="I33" s="95">
        <f>'Base Data'!F$7</f>
        <v>0</v>
      </c>
      <c r="J33" s="96"/>
      <c r="K33" s="95">
        <f>'Base Data'!G$7</f>
        <v>0</v>
      </c>
      <c r="L33" s="96"/>
      <c r="M33" s="95">
        <f>'Base Data'!H$7</f>
        <v>0</v>
      </c>
      <c r="N33" s="96"/>
      <c r="O33" s="95">
        <f>'Base Data'!I$7</f>
        <v>0</v>
      </c>
      <c r="P33" s="96"/>
    </row>
    <row r="34" spans="1:16" x14ac:dyDescent="0.25">
      <c r="A34" s="109" t="s">
        <v>130</v>
      </c>
      <c r="B34" s="110"/>
      <c r="C34" s="97" t="str">
        <f>IF(C5="Link Type: Interstate (Mainline)",
    INDEX(Cap_Mnln_Cap,MATCH(C33,Cap_Mnln_Spd,0))*C32,
    IF(C5="Link Type: Ramp (Intertate to Interstate/C-D)",
        INDEX(Cap_ItoI_Cap,MATCH(C33,Cap_ItoI_Speed,-1))*C32,
        IF(C5="Link Type: Ramp (Signalized Intersection)",
            INDEX(Cap_Sig_Cap,MATCH(RuralUrban,Cap_Sig_RorU,0))*C32,
            IF(C5="Link Type: Ramp (AWSC Intersection)",
                Cap_AWSC*C32,
                "Manually Determine"
            )
        )
    )
)</f>
        <v>Manually Determine</v>
      </c>
      <c r="D34" s="98"/>
      <c r="E34" s="97" t="str">
        <f>IF(E5="Link Type: Interstate (Mainline)",INDEX(Cap_Mnln_Cap,MATCH(E33,Cap_Mnln_Spd,0))*E32,IF(E5="Link Type: Ramp (Intertate to Interstate/C-D)",INDEX(Cap_ItoI_Cap,MATCH(E33,Cap_ItoI_Speed,-1))*E32,IF(E5="Link Type: Ramp (Signalized Intersection)",INDEX(Cap_Sig_Cap,MATCH(RuralUrban,Cap_Sig_RorU,0))*E32,IF(E5="Link Type: Ramp (AWSC Intersection)",Cap_AWSC*E32,"Manually Determine"))))</f>
        <v>Manually Determine</v>
      </c>
      <c r="F34" s="98"/>
      <c r="G34" s="97" t="str">
        <f>IF(G5="Link Type: Interstate (Mainline)",INDEX(Cap_Mnln_Cap,MATCH(G33,Cap_Mnln_Spd,0))*G32,IF(G5="Link Type: Ramp (Intertate to Interstate/C-D)",INDEX(Cap_ItoI_Cap,MATCH(G33,Cap_ItoI_Speed,-1))*G32,IF(G5="Link Type: Ramp (Signalized Intersection)",INDEX(Cap_Sig_Cap,MATCH(RuralUrban,Cap_Sig_RorU,0))*G32,IF(G5="Link Type: Ramp (AWSC Intersection)",Cap_AWSC*G32,"Manually Determine"))))</f>
        <v>Manually Determine</v>
      </c>
      <c r="H34" s="98"/>
      <c r="I34" s="97" t="str">
        <f>IF(I5="Link Type: Interstate (Mainline)",INDEX(Cap_Mnln_Cap,MATCH(I33,Cap_Mnln_Spd,0))*I32,IF(I5="Link Type: Ramp (Intertate to Interstate/C-D)",INDEX(Cap_ItoI_Cap,MATCH(I33,Cap_ItoI_Speed,-1))*I32,IF(I5="Link Type: Ramp (Signalized Intersection)",INDEX(Cap_Sig_Cap,MATCH(RuralUrban,Cap_Sig_RorU,0))*I32,IF(I5="Link Type: Ramp (AWSC Intersection)",Cap_AWSC*I32,"Manually Determine"))))</f>
        <v>Manually Determine</v>
      </c>
      <c r="J34" s="98"/>
      <c r="K34" s="97" t="str">
        <f>IF(K5="Link Type: Interstate (Mainline)",INDEX(Cap_Mnln_Cap,MATCH(K33,Cap_Mnln_Spd,0))*K32,IF(K5="Link Type: Ramp (Intertate to Interstate/C-D)",INDEX(Cap_ItoI_Cap,MATCH(K33,Cap_ItoI_Speed,-1))*K32,IF(K5="Link Type: Ramp (Signalized Intersection)",INDEX(Cap_Sig_Cap,MATCH(RuralUrban,Cap_Sig_RorU,0))*K32,IF(K5="Link Type: Ramp (AWSC Intersection)",Cap_AWSC*K32,"Manually Determine"))))</f>
        <v>Manually Determine</v>
      </c>
      <c r="L34" s="98"/>
      <c r="M34" s="97" t="str">
        <f>IF(M5="Link Type: Interstate (Mainline)",INDEX(Cap_Mnln_Cap,MATCH(M33,Cap_Mnln_Spd,0))*M32,IF(M5="Link Type: Ramp (Intertate to Interstate/C-D)",INDEX(Cap_ItoI_Cap,MATCH(M33,Cap_ItoI_Speed,-1))*M32,IF(M5="Link Type: Ramp (Signalized Intersection)",INDEX(Cap_Sig_Cap,MATCH(RuralUrban,Cap_Sig_RorU,0))*M32,IF(M5="Link Type: Ramp (AWSC Intersection)",Cap_AWSC*M32,"Manually Determine"))))</f>
        <v>Manually Determine</v>
      </c>
      <c r="N34" s="98"/>
      <c r="O34" s="97" t="str">
        <f>IF(O5="Link Type: Interstate (Mainline)",INDEX(Cap_Mnln_Cap,MATCH(O33,Cap_Mnln_Spd,0))*O32,IF(O5="Link Type: Ramp (Intertate to Interstate/C-D)",INDEX(Cap_ItoI_Cap,MATCH(O33,Cap_ItoI_Speed,-1))*O32,IF(O5="Link Type: Ramp (Signalized Intersection)",INDEX(Cap_Sig_Cap,MATCH(RuralUrban,Cap_Sig_RorU,0))*O32,IF(O5="Link Type: Ramp (AWSC Intersection)",Cap_AWSC*O32,"Manually Determine"))))</f>
        <v>Manually Determine</v>
      </c>
      <c r="P34" s="98"/>
    </row>
    <row r="35" spans="1:16" x14ac:dyDescent="0.25">
      <c r="A35" s="103" t="s">
        <v>11</v>
      </c>
      <c r="B35" s="104"/>
      <c r="C35" s="93" t="str">
        <f>IF(LEFT(C5,4)="Ramp",IF(AND(D31&gt;700,D31&gt;C31), "Potential Issue","Acceptable"),IF(D31&gt;C31,"Potential Issue","Acceptable"))</f>
        <v>Acceptable</v>
      </c>
      <c r="D35" s="94"/>
      <c r="E35" s="93" t="str">
        <f>IF(LEFT(E5,4)="Ramp",IF(AND(F31&gt;700,F31&gt;E31), "Potential Issue","Acceptable"),IF(F31&gt;E31,"Potential Issue","Acceptable"))</f>
        <v>Acceptable</v>
      </c>
      <c r="F35" s="94"/>
      <c r="G35" s="93" t="str">
        <f>IF(LEFT(G5,4)="Ramp",IF(AND(H31&gt;700,H31&gt;G31), "Potential Issue","Acceptable"),IF(H31&gt;G31,"Potential Issue","Acceptable"))</f>
        <v>Acceptable</v>
      </c>
      <c r="H35" s="94"/>
      <c r="I35" s="93" t="str">
        <f>IF(LEFT(I5,4)="Ramp",IF(AND(J31&gt;700,J31&gt;I31), "Potential Issue","Acceptable"),IF(J31&gt;I31,"Potential Issue","Acceptable"))</f>
        <v>Acceptable</v>
      </c>
      <c r="J35" s="94"/>
      <c r="K35" s="93" t="str">
        <f>IF(LEFT(K5,4)="Ramp",IF(AND(L31&gt;700,L31&gt;K31), "Potential Issue","Acceptable"),IF(L31&gt;K31,"Potential Issue","Acceptable"))</f>
        <v>Acceptable</v>
      </c>
      <c r="L35" s="94"/>
      <c r="M35" s="93" t="str">
        <f>IF(LEFT(M5,4)="Ramp",IF(AND(N31&gt;700,N31&gt;M31), "Potential Issue","Acceptable"),IF(N31&gt;M31,"Potential Issue","Acceptable"))</f>
        <v>Acceptable</v>
      </c>
      <c r="N35" s="94"/>
      <c r="O35" s="93" t="str">
        <f>IF(LEFT(O5,4)="Ramp",IF(AND(P31&gt;700,P31&gt;O31), "Potential Issue","Acceptable"),IF(P31&gt;O31,"Potential Issue","Acceptable"))</f>
        <v>Acceptable</v>
      </c>
      <c r="P35" s="94"/>
    </row>
    <row r="36" spans="1:16" s="37" customFormat="1" ht="60" customHeight="1" thickBot="1" x14ac:dyDescent="0.3">
      <c r="A36" s="85" t="s">
        <v>21</v>
      </c>
      <c r="B36" s="86"/>
      <c r="C36" s="83"/>
      <c r="D36" s="84"/>
      <c r="E36" s="83"/>
      <c r="F36" s="84"/>
      <c r="G36" s="83"/>
      <c r="H36" s="84"/>
      <c r="I36" s="83"/>
      <c r="J36" s="84"/>
      <c r="K36" s="83"/>
      <c r="L36" s="84"/>
      <c r="M36" s="83"/>
      <c r="N36" s="84"/>
      <c r="O36" s="83"/>
      <c r="P36" s="84"/>
    </row>
    <row r="37" spans="1:16" s="33" customFormat="1" ht="30" customHeight="1" x14ac:dyDescent="0.25">
      <c r="A37" s="34"/>
      <c r="B37" s="34"/>
      <c r="C37" s="34"/>
      <c r="D37" s="34"/>
    </row>
    <row r="38" spans="1:16" x14ac:dyDescent="0.25">
      <c r="B38" s="5" t="s">
        <v>8</v>
      </c>
    </row>
    <row r="39" spans="1:16" x14ac:dyDescent="0.25">
      <c r="B39" s="4" t="s">
        <v>7</v>
      </c>
    </row>
    <row r="40" spans="1:16" x14ac:dyDescent="0.25">
      <c r="B40" s="6" t="s">
        <v>9</v>
      </c>
    </row>
    <row r="41" spans="1:16" x14ac:dyDescent="0.25">
      <c r="B41" s="9" t="s">
        <v>10</v>
      </c>
    </row>
    <row r="43" spans="1:16" ht="18.75" x14ac:dyDescent="0.3">
      <c r="B43" s="42" t="s">
        <v>35</v>
      </c>
    </row>
    <row r="44" spans="1:16" x14ac:dyDescent="0.25">
      <c r="B44" s="43" t="s">
        <v>36</v>
      </c>
      <c r="C44" t="str">
        <f>'Base Data'!M7</f>
        <v>Weekday or Night-time Only</v>
      </c>
    </row>
    <row r="45" spans="1:16" ht="30" x14ac:dyDescent="0.25">
      <c r="B45" s="1" t="s">
        <v>6</v>
      </c>
      <c r="C45" s="41" t="s">
        <v>31</v>
      </c>
    </row>
    <row r="46" spans="1:16" x14ac:dyDescent="0.25">
      <c r="B46" s="1">
        <v>12</v>
      </c>
      <c r="C46" s="40" t="str">
        <f>IF(ISBLANK('Base Data'!M9),"Open","Closed")</f>
        <v>Open</v>
      </c>
    </row>
    <row r="47" spans="1:16" x14ac:dyDescent="0.25">
      <c r="B47" s="1">
        <v>1</v>
      </c>
      <c r="C47" s="40" t="str">
        <f>IF(ISBLANK('Base Data'!M10),"Open","Closed")</f>
        <v>Open</v>
      </c>
    </row>
    <row r="48" spans="1:16" x14ac:dyDescent="0.25">
      <c r="B48" s="1">
        <v>2</v>
      </c>
      <c r="C48" s="40" t="str">
        <f>IF(ISBLANK('Base Data'!M11),"Open","Closed")</f>
        <v>Open</v>
      </c>
    </row>
    <row r="49" spans="2:3" x14ac:dyDescent="0.25">
      <c r="B49" s="1">
        <v>3</v>
      </c>
      <c r="C49" s="40" t="str">
        <f>IF(ISBLANK('Base Data'!M12),"Open","Closed")</f>
        <v>Open</v>
      </c>
    </row>
    <row r="50" spans="2:3" x14ac:dyDescent="0.25">
      <c r="B50" s="1">
        <v>4</v>
      </c>
      <c r="C50" s="40" t="str">
        <f>IF(ISBLANK('Base Data'!M13),"Open","Closed")</f>
        <v>Open</v>
      </c>
    </row>
    <row r="51" spans="2:3" x14ac:dyDescent="0.25">
      <c r="B51" s="1">
        <v>5</v>
      </c>
      <c r="C51" s="40" t="str">
        <f>IF(ISBLANK('Base Data'!M14),"Open","Closed")</f>
        <v>Open</v>
      </c>
    </row>
    <row r="52" spans="2:3" x14ac:dyDescent="0.25">
      <c r="B52" s="1">
        <v>6</v>
      </c>
      <c r="C52" s="40" t="str">
        <f>IF(ISBLANK('Base Data'!M15),"Open","Closed")</f>
        <v>Open</v>
      </c>
    </row>
    <row r="53" spans="2:3" x14ac:dyDescent="0.25">
      <c r="B53" s="1">
        <v>7</v>
      </c>
      <c r="C53" s="40" t="str">
        <f>IF(ISBLANK('Base Data'!M16),"Open","Closed")</f>
        <v>Open</v>
      </c>
    </row>
    <row r="54" spans="2:3" x14ac:dyDescent="0.25">
      <c r="B54" s="1">
        <v>8</v>
      </c>
      <c r="C54" s="40" t="str">
        <f>IF(ISBLANK('Base Data'!M17),"Open","Closed")</f>
        <v>Open</v>
      </c>
    </row>
    <row r="55" spans="2:3" x14ac:dyDescent="0.25">
      <c r="B55" s="1">
        <v>9</v>
      </c>
      <c r="C55" s="40" t="str">
        <f>IF(ISBLANK('Base Data'!M18),"Open","Closed")</f>
        <v>Open</v>
      </c>
    </row>
    <row r="56" spans="2:3" x14ac:dyDescent="0.25">
      <c r="B56" s="1">
        <v>10</v>
      </c>
      <c r="C56" s="40" t="str">
        <f>IF(ISBLANK('Base Data'!M19),"Open","Closed")</f>
        <v>Open</v>
      </c>
    </row>
    <row r="57" spans="2:3" x14ac:dyDescent="0.25">
      <c r="B57" s="1">
        <v>11</v>
      </c>
      <c r="C57" s="40" t="str">
        <f>IF(ISBLANK('Base Data'!M20),"Open","Closed")</f>
        <v>Open</v>
      </c>
    </row>
    <row r="58" spans="2:3" x14ac:dyDescent="0.25">
      <c r="B58" s="1">
        <v>12</v>
      </c>
      <c r="C58" s="40" t="str">
        <f>IF(ISBLANK('Base Data'!M21),"Open","Closed")</f>
        <v>Open</v>
      </c>
    </row>
    <row r="59" spans="2:3" x14ac:dyDescent="0.25">
      <c r="B59" s="1">
        <v>1</v>
      </c>
      <c r="C59" s="40" t="str">
        <f>IF(ISBLANK('Base Data'!M22),"Open","Closed")</f>
        <v>Open</v>
      </c>
    </row>
    <row r="60" spans="2:3" x14ac:dyDescent="0.25">
      <c r="B60" s="1">
        <v>2</v>
      </c>
      <c r="C60" s="40" t="str">
        <f>IF(ISBLANK('Base Data'!M23),"Open","Closed")</f>
        <v>Open</v>
      </c>
    </row>
    <row r="61" spans="2:3" x14ac:dyDescent="0.25">
      <c r="B61" s="1">
        <v>3</v>
      </c>
      <c r="C61" s="40" t="str">
        <f>IF(ISBLANK('Base Data'!M24),"Open","Closed")</f>
        <v>Open</v>
      </c>
    </row>
    <row r="62" spans="2:3" x14ac:dyDescent="0.25">
      <c r="B62" s="1">
        <v>4</v>
      </c>
      <c r="C62" s="40" t="str">
        <f>IF(ISBLANK('Base Data'!M25),"Open","Closed")</f>
        <v>Open</v>
      </c>
    </row>
    <row r="63" spans="2:3" x14ac:dyDescent="0.25">
      <c r="B63" s="1">
        <v>5</v>
      </c>
      <c r="C63" s="40" t="str">
        <f>IF(ISBLANK('Base Data'!M26),"Open","Closed")</f>
        <v>Open</v>
      </c>
    </row>
    <row r="64" spans="2:3" x14ac:dyDescent="0.25">
      <c r="B64" s="1">
        <v>6</v>
      </c>
      <c r="C64" s="40" t="str">
        <f>IF(ISBLANK('Base Data'!M27),"Open","Closed")</f>
        <v>Open</v>
      </c>
    </row>
    <row r="65" spans="2:3" x14ac:dyDescent="0.25">
      <c r="B65" s="1">
        <v>7</v>
      </c>
      <c r="C65" s="40" t="str">
        <f>IF(ISBLANK('Base Data'!M28),"Open","Closed")</f>
        <v>Open</v>
      </c>
    </row>
    <row r="66" spans="2:3" x14ac:dyDescent="0.25">
      <c r="B66" s="1">
        <v>8</v>
      </c>
      <c r="C66" s="40" t="str">
        <f>IF(ISBLANK('Base Data'!M29),"Open","Closed")</f>
        <v>Open</v>
      </c>
    </row>
    <row r="67" spans="2:3" x14ac:dyDescent="0.25">
      <c r="B67" s="1">
        <v>9</v>
      </c>
      <c r="C67" s="40" t="str">
        <f>IF(ISBLANK('Base Data'!M30),"Open","Closed")</f>
        <v>Open</v>
      </c>
    </row>
    <row r="68" spans="2:3" x14ac:dyDescent="0.25">
      <c r="B68" s="1">
        <v>10</v>
      </c>
      <c r="C68" s="40" t="str">
        <f>IF(ISBLANK('Base Data'!M31),"Open","Closed")</f>
        <v>Open</v>
      </c>
    </row>
    <row r="69" spans="2:3" x14ac:dyDescent="0.25">
      <c r="B69" s="1">
        <v>11</v>
      </c>
      <c r="C69" s="40" t="str">
        <f>IF(ISBLANK('Base Data'!M32),"Open","Closed")</f>
        <v>Open</v>
      </c>
    </row>
  </sheetData>
  <mergeCells count="64">
    <mergeCell ref="E34:F34"/>
    <mergeCell ref="G34:H34"/>
    <mergeCell ref="I34:J34"/>
    <mergeCell ref="K34:L34"/>
    <mergeCell ref="M34:N34"/>
    <mergeCell ref="E33:F33"/>
    <mergeCell ref="G33:H33"/>
    <mergeCell ref="I33:J33"/>
    <mergeCell ref="K33:L33"/>
    <mergeCell ref="M33:N33"/>
    <mergeCell ref="E32:F32"/>
    <mergeCell ref="G32:H32"/>
    <mergeCell ref="I32:J32"/>
    <mergeCell ref="K32:L32"/>
    <mergeCell ref="M32:N32"/>
    <mergeCell ref="A32:B32"/>
    <mergeCell ref="A33:B33"/>
    <mergeCell ref="A34:B34"/>
    <mergeCell ref="C32:D32"/>
    <mergeCell ref="C33:D33"/>
    <mergeCell ref="C34:D34"/>
    <mergeCell ref="A1:P2"/>
    <mergeCell ref="K5:L5"/>
    <mergeCell ref="A31:B31"/>
    <mergeCell ref="A35:B35"/>
    <mergeCell ref="C35:D35"/>
    <mergeCell ref="E35:F35"/>
    <mergeCell ref="G35:H35"/>
    <mergeCell ref="I35:J35"/>
    <mergeCell ref="K35:L35"/>
    <mergeCell ref="A3:A6"/>
    <mergeCell ref="C5:D5"/>
    <mergeCell ref="I5:J5"/>
    <mergeCell ref="E5:F5"/>
    <mergeCell ref="G5:H5"/>
    <mergeCell ref="K3:L3"/>
    <mergeCell ref="E4:F4"/>
    <mergeCell ref="G4:H4"/>
    <mergeCell ref="I4:J4"/>
    <mergeCell ref="K4:L4"/>
    <mergeCell ref="C3:D3"/>
    <mergeCell ref="C4:D4"/>
    <mergeCell ref="E3:F3"/>
    <mergeCell ref="G3:H3"/>
    <mergeCell ref="I3:J3"/>
    <mergeCell ref="O3:P3"/>
    <mergeCell ref="O4:P4"/>
    <mergeCell ref="O5:P5"/>
    <mergeCell ref="O35:P35"/>
    <mergeCell ref="M3:N3"/>
    <mergeCell ref="M4:N4"/>
    <mergeCell ref="M5:N5"/>
    <mergeCell ref="M35:N35"/>
    <mergeCell ref="O32:P32"/>
    <mergeCell ref="O33:P33"/>
    <mergeCell ref="O34:P34"/>
    <mergeCell ref="K36:L36"/>
    <mergeCell ref="M36:N36"/>
    <mergeCell ref="O36:P36"/>
    <mergeCell ref="A36:B36"/>
    <mergeCell ref="C36:D36"/>
    <mergeCell ref="E36:F36"/>
    <mergeCell ref="G36:H36"/>
    <mergeCell ref="I36:J36"/>
  </mergeCells>
  <conditionalFormatting sqref="A7:A30 D7:D30 F7:F30 H7:H30 J7:J30 L7:L30 N7:N30 P7:P30">
    <cfRule type="expression" dxfId="3" priority="1">
      <formula>$C46="Closed"</formula>
    </cfRule>
  </conditionalFormatting>
  <pageMargins left="0.7" right="0.7" top="1" bottom="0.75" header="0.3" footer="0.3"/>
  <pageSetup paperSize="17" fitToWidth="10" orientation="landscape" r:id="rId1"/>
  <colBreaks count="1" manualBreakCount="1">
    <brk id="14" min="2" max="32" man="1"/>
  </colBreaks>
  <ignoredErrors>
    <ignoredError sqref="D31 O8:O30 N7 J7 F7 N8:N30 J8:J30 F8:F30 B7:E7 B8:E30 G8:I30 K8:M30 G7:I7 K7:M7 O7"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F69"/>
  <sheetViews>
    <sheetView zoomScaleNormal="100" workbookViewId="0">
      <selection sqref="A1:AF2"/>
    </sheetView>
  </sheetViews>
  <sheetFormatPr defaultRowHeight="15" x14ac:dyDescent="0.25"/>
  <cols>
    <col min="1" max="1" width="5.7109375" bestFit="1" customWidth="1"/>
    <col min="2" max="32" width="13.28515625" customWidth="1"/>
  </cols>
  <sheetData>
    <row r="1" spans="1:32" ht="18.75" customHeight="1" x14ac:dyDescent="0.25">
      <c r="A1" s="99" t="str">
        <f ca="1">"Traffic Analysis of Burden on Detour Route as a Result of"&amp;CHAR(10)&amp;"Closure of "&amp;Closure&amp;": "&amp;RIGHT(CELL("Filename",A1),LEN(CELL("Filename",A1))-FIND("]",CELL("Filename",A1)))</f>
        <v>Traffic Analysis of Burden on Detour Route as a Result of
Closure of &lt;Road From &amp; Direction&gt; to &lt;Road To &amp; Direction&gt;, Ramp &lt;Letter from Interchange Book&gt;: Friday</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row>
    <row r="2" spans="1:32" ht="18.75" customHeight="1" thickBot="1" x14ac:dyDescent="0.3">
      <c r="A2" s="100"/>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row>
    <row r="3" spans="1:32" s="32" customFormat="1" ht="30" customHeight="1" x14ac:dyDescent="0.25">
      <c r="A3" s="105" t="s">
        <v>6</v>
      </c>
      <c r="B3" s="87" t="str">
        <f>'Base Data'!B4</f>
        <v>&lt;Link Name&gt;</v>
      </c>
      <c r="C3" s="116"/>
      <c r="D3" s="88"/>
      <c r="E3" s="87" t="str">
        <f>'Base Data'!C4</f>
        <v>&lt;Link Name&gt;</v>
      </c>
      <c r="F3" s="116"/>
      <c r="G3" s="116"/>
      <c r="H3" s="88"/>
      <c r="I3" s="87" t="str">
        <f>'Base Data'!D4</f>
        <v>&lt;Link Name&gt;</v>
      </c>
      <c r="J3" s="116"/>
      <c r="K3" s="116"/>
      <c r="L3" s="88"/>
      <c r="M3" s="87" t="str">
        <f>'Base Data'!E4</f>
        <v>&lt;Link Name&gt;</v>
      </c>
      <c r="N3" s="116"/>
      <c r="O3" s="116"/>
      <c r="P3" s="88"/>
      <c r="Q3" s="87" t="str">
        <f>'Base Data'!F4</f>
        <v>&lt;Link Name&gt;</v>
      </c>
      <c r="R3" s="116"/>
      <c r="S3" s="116"/>
      <c r="T3" s="88"/>
      <c r="U3" s="87" t="str">
        <f>'Base Data'!G4</f>
        <v>&lt;Link Name&gt;</v>
      </c>
      <c r="V3" s="116"/>
      <c r="W3" s="116"/>
      <c r="X3" s="88"/>
      <c r="Y3" s="87" t="str">
        <f>'Base Data'!H4</f>
        <v>&lt;Link Name&gt;</v>
      </c>
      <c r="Z3" s="116"/>
      <c r="AA3" s="116"/>
      <c r="AB3" s="88"/>
      <c r="AC3" s="87" t="str">
        <f>'Base Data'!I4</f>
        <v>&lt;Link Name&gt;</v>
      </c>
      <c r="AD3" s="116"/>
      <c r="AE3" s="116"/>
      <c r="AF3" s="88"/>
    </row>
    <row r="4" spans="1:32" ht="15" customHeight="1" x14ac:dyDescent="0.25">
      <c r="A4" s="106"/>
      <c r="B4" s="89" t="str">
        <f>'Base Data'!B5</f>
        <v>Closed Ramp</v>
      </c>
      <c r="C4" s="117"/>
      <c r="D4" s="90"/>
      <c r="E4" s="89" t="str">
        <f>'Base Data'!C5</f>
        <v>Detour: Link 1</v>
      </c>
      <c r="F4" s="117"/>
      <c r="G4" s="117"/>
      <c r="H4" s="90"/>
      <c r="I4" s="89" t="str">
        <f>'Base Data'!D5</f>
        <v>Detour: Link 2</v>
      </c>
      <c r="J4" s="117"/>
      <c r="K4" s="117"/>
      <c r="L4" s="90"/>
      <c r="M4" s="89" t="str">
        <f>'Base Data'!E5</f>
        <v>Detour: Link 3</v>
      </c>
      <c r="N4" s="117"/>
      <c r="O4" s="117"/>
      <c r="P4" s="90"/>
      <c r="Q4" s="89" t="str">
        <f>'Base Data'!F5</f>
        <v>Detour: Link 4</v>
      </c>
      <c r="R4" s="117"/>
      <c r="S4" s="117"/>
      <c r="T4" s="90"/>
      <c r="U4" s="89" t="str">
        <f>'Base Data'!G5</f>
        <v>Detour: Link 5</v>
      </c>
      <c r="V4" s="117"/>
      <c r="W4" s="117"/>
      <c r="X4" s="90"/>
      <c r="Y4" s="89" t="str">
        <f>'Base Data'!H5</f>
        <v>Detour: Link 6</v>
      </c>
      <c r="Z4" s="117"/>
      <c r="AA4" s="117"/>
      <c r="AB4" s="90"/>
      <c r="AC4" s="89" t="str">
        <f>'Base Data'!I5</f>
        <v>Detour: Link 7</v>
      </c>
      <c r="AD4" s="117"/>
      <c r="AE4" s="117"/>
      <c r="AF4" s="90"/>
    </row>
    <row r="5" spans="1:32" ht="30" customHeight="1" x14ac:dyDescent="0.25">
      <c r="A5" s="107"/>
      <c r="B5" s="91" t="str">
        <f>'Base Data'!B8</f>
        <v>Select Link Type</v>
      </c>
      <c r="C5" s="118"/>
      <c r="D5" s="92"/>
      <c r="E5" s="91" t="str">
        <f>'Base Data'!C8</f>
        <v>Select Link Type</v>
      </c>
      <c r="F5" s="118"/>
      <c r="G5" s="118"/>
      <c r="H5" s="92"/>
      <c r="I5" s="91" t="str">
        <f>'Base Data'!D8</f>
        <v>Select Link Type</v>
      </c>
      <c r="J5" s="118"/>
      <c r="K5" s="118"/>
      <c r="L5" s="92"/>
      <c r="M5" s="91" t="str">
        <f>'Base Data'!E8</f>
        <v>Select Link Type</v>
      </c>
      <c r="N5" s="118"/>
      <c r="O5" s="118"/>
      <c r="P5" s="92"/>
      <c r="Q5" s="91" t="str">
        <f>'Base Data'!F8</f>
        <v>Select Link Type</v>
      </c>
      <c r="R5" s="118"/>
      <c r="S5" s="118"/>
      <c r="T5" s="92"/>
      <c r="U5" s="91" t="str">
        <f>'Base Data'!G8</f>
        <v>Select Link Type</v>
      </c>
      <c r="V5" s="118"/>
      <c r="W5" s="118"/>
      <c r="X5" s="92"/>
      <c r="Y5" s="91" t="str">
        <f>'Base Data'!H8</f>
        <v>Select Link Type</v>
      </c>
      <c r="Z5" s="118"/>
      <c r="AA5" s="118"/>
      <c r="AB5" s="92"/>
      <c r="AC5" s="91" t="str">
        <f>'Base Data'!I8</f>
        <v>Select Link Type</v>
      </c>
      <c r="AD5" s="118"/>
      <c r="AE5" s="118"/>
      <c r="AF5" s="92"/>
    </row>
    <row r="6" spans="1:32" ht="54.95" customHeight="1" thickBot="1" x14ac:dyDescent="0.3">
      <c r="A6" s="108"/>
      <c r="B6" s="31" t="s">
        <v>65</v>
      </c>
      <c r="C6" s="10" t="s">
        <v>24</v>
      </c>
      <c r="D6" s="7" t="s">
        <v>74</v>
      </c>
      <c r="E6" s="8" t="s">
        <v>66</v>
      </c>
      <c r="F6" s="10" t="s">
        <v>24</v>
      </c>
      <c r="G6" s="60" t="s">
        <v>75</v>
      </c>
      <c r="H6" s="7" t="s">
        <v>76</v>
      </c>
      <c r="I6" s="8" t="s">
        <v>77</v>
      </c>
      <c r="J6" s="10" t="s">
        <v>24</v>
      </c>
      <c r="K6" s="60" t="s">
        <v>78</v>
      </c>
      <c r="L6" s="7" t="s">
        <v>79</v>
      </c>
      <c r="M6" s="8" t="s">
        <v>80</v>
      </c>
      <c r="N6" s="10" t="s">
        <v>24</v>
      </c>
      <c r="O6" s="60" t="s">
        <v>81</v>
      </c>
      <c r="P6" s="7" t="s">
        <v>82</v>
      </c>
      <c r="Q6" s="8" t="s">
        <v>83</v>
      </c>
      <c r="R6" s="10" t="s">
        <v>24</v>
      </c>
      <c r="S6" s="60" t="s">
        <v>84</v>
      </c>
      <c r="T6" s="7" t="s">
        <v>85</v>
      </c>
      <c r="U6" s="8" t="s">
        <v>86</v>
      </c>
      <c r="V6" s="10" t="s">
        <v>24</v>
      </c>
      <c r="W6" s="60" t="s">
        <v>87</v>
      </c>
      <c r="X6" s="7" t="s">
        <v>88</v>
      </c>
      <c r="Y6" s="8" t="s">
        <v>89</v>
      </c>
      <c r="Z6" s="10" t="s">
        <v>24</v>
      </c>
      <c r="AA6" s="60" t="s">
        <v>90</v>
      </c>
      <c r="AB6" s="7" t="s">
        <v>91</v>
      </c>
      <c r="AC6" s="8" t="s">
        <v>92</v>
      </c>
      <c r="AD6" s="10" t="s">
        <v>24</v>
      </c>
      <c r="AE6" s="60" t="s">
        <v>93</v>
      </c>
      <c r="AF6" s="7" t="s">
        <v>94</v>
      </c>
    </row>
    <row r="7" spans="1:32" s="45" customFormat="1" x14ac:dyDescent="0.25">
      <c r="A7" s="44">
        <v>12</v>
      </c>
      <c r="B7" s="14">
        <f>'Base Data'!B9/'Base Data'!$G$3</f>
        <v>0</v>
      </c>
      <c r="C7" s="48"/>
      <c r="D7" s="50">
        <f>B7*C7</f>
        <v>0</v>
      </c>
      <c r="E7" s="14">
        <f>'Base Data'!C9/'Base Data'!$G$3</f>
        <v>0</v>
      </c>
      <c r="F7" s="48"/>
      <c r="G7" s="49">
        <f>E7*F7</f>
        <v>0</v>
      </c>
      <c r="H7" s="50">
        <f>$D7+G7</f>
        <v>0</v>
      </c>
      <c r="I7" s="14">
        <f>'Base Data'!D9/'Base Data'!$G$3</f>
        <v>0</v>
      </c>
      <c r="J7" s="48"/>
      <c r="K7" s="49">
        <f>I7*J7</f>
        <v>0</v>
      </c>
      <c r="L7" s="50">
        <f>$D7+K7</f>
        <v>0</v>
      </c>
      <c r="M7" s="14">
        <f>'Base Data'!E9/'Base Data'!$G$3</f>
        <v>0</v>
      </c>
      <c r="N7" s="48"/>
      <c r="O7" s="49">
        <f>M7*N7</f>
        <v>0</v>
      </c>
      <c r="P7" s="50">
        <f>$D7+O7</f>
        <v>0</v>
      </c>
      <c r="Q7" s="14">
        <f>'Base Data'!F9/'Base Data'!$G$3</f>
        <v>0</v>
      </c>
      <c r="R7" s="48"/>
      <c r="S7" s="49">
        <f>Q7*R7</f>
        <v>0</v>
      </c>
      <c r="T7" s="50">
        <f>$D7+S7</f>
        <v>0</v>
      </c>
      <c r="U7" s="14">
        <f>'Base Data'!G9/'Base Data'!$G$3</f>
        <v>0</v>
      </c>
      <c r="V7" s="48"/>
      <c r="W7" s="49">
        <f>U7*V7</f>
        <v>0</v>
      </c>
      <c r="X7" s="50">
        <f>$D7+W7</f>
        <v>0</v>
      </c>
      <c r="Y7" s="14">
        <f>'Base Data'!H9/'Base Data'!$G$3</f>
        <v>0</v>
      </c>
      <c r="Z7" s="48"/>
      <c r="AA7" s="49">
        <f>Y7*Z7</f>
        <v>0</v>
      </c>
      <c r="AB7" s="50">
        <f>$D7+AA7</f>
        <v>0</v>
      </c>
      <c r="AC7" s="14">
        <f>'Base Data'!I9/'Base Data'!$G$3</f>
        <v>0</v>
      </c>
      <c r="AD7" s="48"/>
      <c r="AE7" s="49">
        <f>AC7*AD7</f>
        <v>0</v>
      </c>
      <c r="AF7" s="50">
        <f>$D7+AE7</f>
        <v>0</v>
      </c>
    </row>
    <row r="8" spans="1:32" s="45" customFormat="1" x14ac:dyDescent="0.25">
      <c r="A8" s="46">
        <v>1</v>
      </c>
      <c r="B8" s="14">
        <f>'Base Data'!B10/'Base Data'!$G$3</f>
        <v>0</v>
      </c>
      <c r="C8" s="51"/>
      <c r="D8" s="15">
        <f t="shared" ref="D8:D30" si="0">B8*C8</f>
        <v>0</v>
      </c>
      <c r="E8" s="16">
        <f>'Base Data'!C10/'Base Data'!$G$3</f>
        <v>0</v>
      </c>
      <c r="F8" s="51"/>
      <c r="G8" s="52">
        <f t="shared" ref="G8:G30" si="1">E8*F8</f>
        <v>0</v>
      </c>
      <c r="H8" s="15">
        <f t="shared" ref="H8:H30" si="2">$D8+G8</f>
        <v>0</v>
      </c>
      <c r="I8" s="16">
        <f>'Base Data'!D10/'Base Data'!$G$3</f>
        <v>0</v>
      </c>
      <c r="J8" s="51"/>
      <c r="K8" s="52">
        <f t="shared" ref="K8:K30" si="3">I8*J8</f>
        <v>0</v>
      </c>
      <c r="L8" s="15">
        <f t="shared" ref="L8:L30" si="4">$D8+K8</f>
        <v>0</v>
      </c>
      <c r="M8" s="16">
        <f>'Base Data'!E10/'Base Data'!$G$3</f>
        <v>0</v>
      </c>
      <c r="N8" s="51"/>
      <c r="O8" s="52">
        <f t="shared" ref="O8:O30" si="5">M8*N8</f>
        <v>0</v>
      </c>
      <c r="P8" s="15">
        <f t="shared" ref="P8:P30" si="6">$D8+O8</f>
        <v>0</v>
      </c>
      <c r="Q8" s="16">
        <f>'Base Data'!F10/'Base Data'!$G$3</f>
        <v>0</v>
      </c>
      <c r="R8" s="51"/>
      <c r="S8" s="52">
        <f t="shared" ref="S8:S30" si="7">Q8*R8</f>
        <v>0</v>
      </c>
      <c r="T8" s="15">
        <f t="shared" ref="T8:T30" si="8">$D8+S8</f>
        <v>0</v>
      </c>
      <c r="U8" s="16">
        <f>'Base Data'!G10/'Base Data'!$G$3</f>
        <v>0</v>
      </c>
      <c r="V8" s="51"/>
      <c r="W8" s="52">
        <f t="shared" ref="W8:W30" si="9">U8*V8</f>
        <v>0</v>
      </c>
      <c r="X8" s="15">
        <f t="shared" ref="X8:X30" si="10">$D8+W8</f>
        <v>0</v>
      </c>
      <c r="Y8" s="16">
        <f>'Base Data'!H10/'Base Data'!$G$3</f>
        <v>0</v>
      </c>
      <c r="Z8" s="51"/>
      <c r="AA8" s="52">
        <f t="shared" ref="AA8:AA30" si="11">Y8*Z8</f>
        <v>0</v>
      </c>
      <c r="AB8" s="15">
        <f t="shared" ref="AB8:AB30" si="12">$D8+AA8</f>
        <v>0</v>
      </c>
      <c r="AC8" s="16">
        <f>'Base Data'!I10/'Base Data'!$G$3</f>
        <v>0</v>
      </c>
      <c r="AD8" s="51"/>
      <c r="AE8" s="52">
        <f t="shared" ref="AE8:AE30" si="13">AC8*AD8</f>
        <v>0</v>
      </c>
      <c r="AF8" s="15">
        <f t="shared" ref="AF8:AF30" si="14">$D8+AE8</f>
        <v>0</v>
      </c>
    </row>
    <row r="9" spans="1:32" s="45" customFormat="1" x14ac:dyDescent="0.25">
      <c r="A9" s="46">
        <v>2</v>
      </c>
      <c r="B9" s="14">
        <f>'Base Data'!B11/'Base Data'!$G$3</f>
        <v>0</v>
      </c>
      <c r="C9" s="51"/>
      <c r="D9" s="15">
        <f t="shared" si="0"/>
        <v>0</v>
      </c>
      <c r="E9" s="16">
        <f>'Base Data'!C11/'Base Data'!$G$3</f>
        <v>0</v>
      </c>
      <c r="F9" s="51"/>
      <c r="G9" s="52">
        <f t="shared" si="1"/>
        <v>0</v>
      </c>
      <c r="H9" s="15">
        <f t="shared" si="2"/>
        <v>0</v>
      </c>
      <c r="I9" s="16">
        <f>'Base Data'!D11/'Base Data'!$G$3</f>
        <v>0</v>
      </c>
      <c r="J9" s="51"/>
      <c r="K9" s="52">
        <f t="shared" si="3"/>
        <v>0</v>
      </c>
      <c r="L9" s="15">
        <f t="shared" si="4"/>
        <v>0</v>
      </c>
      <c r="M9" s="16">
        <f>'Base Data'!E11/'Base Data'!$G$3</f>
        <v>0</v>
      </c>
      <c r="N9" s="51"/>
      <c r="O9" s="52">
        <f t="shared" si="5"/>
        <v>0</v>
      </c>
      <c r="P9" s="15">
        <f t="shared" si="6"/>
        <v>0</v>
      </c>
      <c r="Q9" s="16">
        <f>'Base Data'!F11/'Base Data'!$G$3</f>
        <v>0</v>
      </c>
      <c r="R9" s="51"/>
      <c r="S9" s="52">
        <f t="shared" si="7"/>
        <v>0</v>
      </c>
      <c r="T9" s="15">
        <f t="shared" si="8"/>
        <v>0</v>
      </c>
      <c r="U9" s="16">
        <f>'Base Data'!G11/'Base Data'!$G$3</f>
        <v>0</v>
      </c>
      <c r="V9" s="51"/>
      <c r="W9" s="52">
        <f t="shared" si="9"/>
        <v>0</v>
      </c>
      <c r="X9" s="15">
        <f t="shared" si="10"/>
        <v>0</v>
      </c>
      <c r="Y9" s="16">
        <f>'Base Data'!H11/'Base Data'!$G$3</f>
        <v>0</v>
      </c>
      <c r="Z9" s="51"/>
      <c r="AA9" s="52">
        <f t="shared" si="11"/>
        <v>0</v>
      </c>
      <c r="AB9" s="15">
        <f t="shared" si="12"/>
        <v>0</v>
      </c>
      <c r="AC9" s="16">
        <f>'Base Data'!I11/'Base Data'!$G$3</f>
        <v>0</v>
      </c>
      <c r="AD9" s="51"/>
      <c r="AE9" s="52">
        <f t="shared" si="13"/>
        <v>0</v>
      </c>
      <c r="AF9" s="15">
        <f t="shared" si="14"/>
        <v>0</v>
      </c>
    </row>
    <row r="10" spans="1:32" s="45" customFormat="1" x14ac:dyDescent="0.25">
      <c r="A10" s="46">
        <v>3</v>
      </c>
      <c r="B10" s="14">
        <f>'Base Data'!B12/'Base Data'!$G$3</f>
        <v>0</v>
      </c>
      <c r="C10" s="51"/>
      <c r="D10" s="15">
        <f t="shared" si="0"/>
        <v>0</v>
      </c>
      <c r="E10" s="16">
        <f>'Base Data'!C12/'Base Data'!$G$3</f>
        <v>0</v>
      </c>
      <c r="F10" s="51"/>
      <c r="G10" s="52">
        <f t="shared" si="1"/>
        <v>0</v>
      </c>
      <c r="H10" s="15">
        <f t="shared" si="2"/>
        <v>0</v>
      </c>
      <c r="I10" s="16">
        <f>'Base Data'!D12/'Base Data'!$G$3</f>
        <v>0</v>
      </c>
      <c r="J10" s="51"/>
      <c r="K10" s="52">
        <f t="shared" si="3"/>
        <v>0</v>
      </c>
      <c r="L10" s="15">
        <f t="shared" si="4"/>
        <v>0</v>
      </c>
      <c r="M10" s="16">
        <f>'Base Data'!E12/'Base Data'!$G$3</f>
        <v>0</v>
      </c>
      <c r="N10" s="51"/>
      <c r="O10" s="52">
        <f t="shared" si="5"/>
        <v>0</v>
      </c>
      <c r="P10" s="15">
        <f t="shared" si="6"/>
        <v>0</v>
      </c>
      <c r="Q10" s="16">
        <f>'Base Data'!F12/'Base Data'!$G$3</f>
        <v>0</v>
      </c>
      <c r="R10" s="51"/>
      <c r="S10" s="52">
        <f t="shared" si="7"/>
        <v>0</v>
      </c>
      <c r="T10" s="15">
        <f t="shared" si="8"/>
        <v>0</v>
      </c>
      <c r="U10" s="16">
        <f>'Base Data'!G12/'Base Data'!$G$3</f>
        <v>0</v>
      </c>
      <c r="V10" s="51"/>
      <c r="W10" s="52">
        <f t="shared" si="9"/>
        <v>0</v>
      </c>
      <c r="X10" s="15">
        <f t="shared" si="10"/>
        <v>0</v>
      </c>
      <c r="Y10" s="16">
        <f>'Base Data'!H12/'Base Data'!$G$3</f>
        <v>0</v>
      </c>
      <c r="Z10" s="51"/>
      <c r="AA10" s="52">
        <f t="shared" si="11"/>
        <v>0</v>
      </c>
      <c r="AB10" s="15">
        <f t="shared" si="12"/>
        <v>0</v>
      </c>
      <c r="AC10" s="16">
        <f>'Base Data'!I12/'Base Data'!$G$3</f>
        <v>0</v>
      </c>
      <c r="AD10" s="51"/>
      <c r="AE10" s="52">
        <f t="shared" si="13"/>
        <v>0</v>
      </c>
      <c r="AF10" s="15">
        <f t="shared" si="14"/>
        <v>0</v>
      </c>
    </row>
    <row r="11" spans="1:32" s="45" customFormat="1" x14ac:dyDescent="0.25">
      <c r="A11" s="46">
        <v>4</v>
      </c>
      <c r="B11" s="14">
        <f>'Base Data'!B13/'Base Data'!$G$3</f>
        <v>0</v>
      </c>
      <c r="C11" s="51"/>
      <c r="D11" s="15">
        <f t="shared" si="0"/>
        <v>0</v>
      </c>
      <c r="E11" s="16">
        <f>'Base Data'!C13/'Base Data'!$G$3</f>
        <v>0</v>
      </c>
      <c r="F11" s="51"/>
      <c r="G11" s="52">
        <f t="shared" si="1"/>
        <v>0</v>
      </c>
      <c r="H11" s="15">
        <f t="shared" si="2"/>
        <v>0</v>
      </c>
      <c r="I11" s="16">
        <f>'Base Data'!D13/'Base Data'!$G$3</f>
        <v>0</v>
      </c>
      <c r="J11" s="51"/>
      <c r="K11" s="52">
        <f t="shared" si="3"/>
        <v>0</v>
      </c>
      <c r="L11" s="15">
        <f t="shared" si="4"/>
        <v>0</v>
      </c>
      <c r="M11" s="16">
        <f>'Base Data'!E13/'Base Data'!$G$3</f>
        <v>0</v>
      </c>
      <c r="N11" s="51"/>
      <c r="O11" s="52">
        <f t="shared" si="5"/>
        <v>0</v>
      </c>
      <c r="P11" s="15">
        <f t="shared" si="6"/>
        <v>0</v>
      </c>
      <c r="Q11" s="16">
        <f>'Base Data'!F13/'Base Data'!$G$3</f>
        <v>0</v>
      </c>
      <c r="R11" s="51"/>
      <c r="S11" s="52">
        <f t="shared" si="7"/>
        <v>0</v>
      </c>
      <c r="T11" s="15">
        <f t="shared" si="8"/>
        <v>0</v>
      </c>
      <c r="U11" s="16">
        <f>'Base Data'!G13/'Base Data'!$G$3</f>
        <v>0</v>
      </c>
      <c r="V11" s="51"/>
      <c r="W11" s="52">
        <f t="shared" si="9"/>
        <v>0</v>
      </c>
      <c r="X11" s="15">
        <f t="shared" si="10"/>
        <v>0</v>
      </c>
      <c r="Y11" s="16">
        <f>'Base Data'!H13/'Base Data'!$G$3</f>
        <v>0</v>
      </c>
      <c r="Z11" s="51"/>
      <c r="AA11" s="52">
        <f t="shared" si="11"/>
        <v>0</v>
      </c>
      <c r="AB11" s="15">
        <f t="shared" si="12"/>
        <v>0</v>
      </c>
      <c r="AC11" s="16">
        <f>'Base Data'!I13/'Base Data'!$G$3</f>
        <v>0</v>
      </c>
      <c r="AD11" s="51"/>
      <c r="AE11" s="52">
        <f t="shared" si="13"/>
        <v>0</v>
      </c>
      <c r="AF11" s="15">
        <f t="shared" si="14"/>
        <v>0</v>
      </c>
    </row>
    <row r="12" spans="1:32" s="45" customFormat="1" x14ac:dyDescent="0.25">
      <c r="A12" s="46">
        <v>5</v>
      </c>
      <c r="B12" s="14">
        <f>'Base Data'!B14/'Base Data'!$G$3</f>
        <v>0</v>
      </c>
      <c r="C12" s="51"/>
      <c r="D12" s="15">
        <f t="shared" si="0"/>
        <v>0</v>
      </c>
      <c r="E12" s="16">
        <f>'Base Data'!C14/'Base Data'!$G$3</f>
        <v>0</v>
      </c>
      <c r="F12" s="51"/>
      <c r="G12" s="52">
        <f t="shared" si="1"/>
        <v>0</v>
      </c>
      <c r="H12" s="15">
        <f t="shared" si="2"/>
        <v>0</v>
      </c>
      <c r="I12" s="16">
        <f>'Base Data'!D14/'Base Data'!$G$3</f>
        <v>0</v>
      </c>
      <c r="J12" s="51"/>
      <c r="K12" s="52">
        <f t="shared" si="3"/>
        <v>0</v>
      </c>
      <c r="L12" s="15">
        <f t="shared" si="4"/>
        <v>0</v>
      </c>
      <c r="M12" s="16">
        <f>'Base Data'!E14/'Base Data'!$G$3</f>
        <v>0</v>
      </c>
      <c r="N12" s="51"/>
      <c r="O12" s="52">
        <f t="shared" si="5"/>
        <v>0</v>
      </c>
      <c r="P12" s="15">
        <f t="shared" si="6"/>
        <v>0</v>
      </c>
      <c r="Q12" s="16">
        <f>'Base Data'!F14/'Base Data'!$G$3</f>
        <v>0</v>
      </c>
      <c r="R12" s="51"/>
      <c r="S12" s="52">
        <f t="shared" si="7"/>
        <v>0</v>
      </c>
      <c r="T12" s="15">
        <f t="shared" si="8"/>
        <v>0</v>
      </c>
      <c r="U12" s="16">
        <f>'Base Data'!G14/'Base Data'!$G$3</f>
        <v>0</v>
      </c>
      <c r="V12" s="51"/>
      <c r="W12" s="52">
        <f t="shared" si="9"/>
        <v>0</v>
      </c>
      <c r="X12" s="15">
        <f t="shared" si="10"/>
        <v>0</v>
      </c>
      <c r="Y12" s="16">
        <f>'Base Data'!H14/'Base Data'!$G$3</f>
        <v>0</v>
      </c>
      <c r="Z12" s="51"/>
      <c r="AA12" s="52">
        <f t="shared" si="11"/>
        <v>0</v>
      </c>
      <c r="AB12" s="15">
        <f t="shared" si="12"/>
        <v>0</v>
      </c>
      <c r="AC12" s="16">
        <f>'Base Data'!I14/'Base Data'!$G$3</f>
        <v>0</v>
      </c>
      <c r="AD12" s="51"/>
      <c r="AE12" s="52">
        <f t="shared" si="13"/>
        <v>0</v>
      </c>
      <c r="AF12" s="15">
        <f t="shared" si="14"/>
        <v>0</v>
      </c>
    </row>
    <row r="13" spans="1:32" s="45" customFormat="1" x14ac:dyDescent="0.25">
      <c r="A13" s="46">
        <v>6</v>
      </c>
      <c r="B13" s="14">
        <f>'Base Data'!B15/'Base Data'!$G$3</f>
        <v>0</v>
      </c>
      <c r="C13" s="51"/>
      <c r="D13" s="15">
        <f t="shared" si="0"/>
        <v>0</v>
      </c>
      <c r="E13" s="16">
        <f>'Base Data'!C15/'Base Data'!$G$3</f>
        <v>0</v>
      </c>
      <c r="F13" s="51"/>
      <c r="G13" s="52">
        <f t="shared" si="1"/>
        <v>0</v>
      </c>
      <c r="H13" s="15">
        <f t="shared" si="2"/>
        <v>0</v>
      </c>
      <c r="I13" s="16">
        <f>'Base Data'!D15/'Base Data'!$G$3</f>
        <v>0</v>
      </c>
      <c r="J13" s="51"/>
      <c r="K13" s="52">
        <f t="shared" si="3"/>
        <v>0</v>
      </c>
      <c r="L13" s="15">
        <f t="shared" si="4"/>
        <v>0</v>
      </c>
      <c r="M13" s="16">
        <f>'Base Data'!E15/'Base Data'!$G$3</f>
        <v>0</v>
      </c>
      <c r="N13" s="51"/>
      <c r="O13" s="52">
        <f t="shared" si="5"/>
        <v>0</v>
      </c>
      <c r="P13" s="15">
        <f t="shared" si="6"/>
        <v>0</v>
      </c>
      <c r="Q13" s="16">
        <f>'Base Data'!F15/'Base Data'!$G$3</f>
        <v>0</v>
      </c>
      <c r="R13" s="51"/>
      <c r="S13" s="52">
        <f t="shared" si="7"/>
        <v>0</v>
      </c>
      <c r="T13" s="15">
        <f t="shared" si="8"/>
        <v>0</v>
      </c>
      <c r="U13" s="16">
        <f>'Base Data'!G15/'Base Data'!$G$3</f>
        <v>0</v>
      </c>
      <c r="V13" s="51"/>
      <c r="W13" s="52">
        <f t="shared" si="9"/>
        <v>0</v>
      </c>
      <c r="X13" s="15">
        <f t="shared" si="10"/>
        <v>0</v>
      </c>
      <c r="Y13" s="16">
        <f>'Base Data'!H15/'Base Data'!$G$3</f>
        <v>0</v>
      </c>
      <c r="Z13" s="51"/>
      <c r="AA13" s="52">
        <f t="shared" si="11"/>
        <v>0</v>
      </c>
      <c r="AB13" s="15">
        <f t="shared" si="12"/>
        <v>0</v>
      </c>
      <c r="AC13" s="16">
        <f>'Base Data'!I15/'Base Data'!$G$3</f>
        <v>0</v>
      </c>
      <c r="AD13" s="51"/>
      <c r="AE13" s="52">
        <f t="shared" si="13"/>
        <v>0</v>
      </c>
      <c r="AF13" s="15">
        <f t="shared" si="14"/>
        <v>0</v>
      </c>
    </row>
    <row r="14" spans="1:32" s="45" customFormat="1" x14ac:dyDescent="0.25">
      <c r="A14" s="46">
        <v>7</v>
      </c>
      <c r="B14" s="14">
        <f>'Base Data'!B16/'Base Data'!$G$3</f>
        <v>0</v>
      </c>
      <c r="C14" s="51"/>
      <c r="D14" s="15">
        <f t="shared" si="0"/>
        <v>0</v>
      </c>
      <c r="E14" s="16">
        <f>'Base Data'!C16/'Base Data'!$G$3</f>
        <v>0</v>
      </c>
      <c r="F14" s="51"/>
      <c r="G14" s="52">
        <f t="shared" si="1"/>
        <v>0</v>
      </c>
      <c r="H14" s="15">
        <f t="shared" si="2"/>
        <v>0</v>
      </c>
      <c r="I14" s="16">
        <f>'Base Data'!D16/'Base Data'!$G$3</f>
        <v>0</v>
      </c>
      <c r="J14" s="51"/>
      <c r="K14" s="52">
        <f t="shared" si="3"/>
        <v>0</v>
      </c>
      <c r="L14" s="15">
        <f t="shared" si="4"/>
        <v>0</v>
      </c>
      <c r="M14" s="16">
        <f>'Base Data'!E16/'Base Data'!$G$3</f>
        <v>0</v>
      </c>
      <c r="N14" s="51"/>
      <c r="O14" s="52">
        <f t="shared" si="5"/>
        <v>0</v>
      </c>
      <c r="P14" s="15">
        <f t="shared" si="6"/>
        <v>0</v>
      </c>
      <c r="Q14" s="16">
        <f>'Base Data'!F16/'Base Data'!$G$3</f>
        <v>0</v>
      </c>
      <c r="R14" s="51"/>
      <c r="S14" s="52">
        <f t="shared" si="7"/>
        <v>0</v>
      </c>
      <c r="T14" s="15">
        <f t="shared" si="8"/>
        <v>0</v>
      </c>
      <c r="U14" s="16">
        <f>'Base Data'!G16/'Base Data'!$G$3</f>
        <v>0</v>
      </c>
      <c r="V14" s="51"/>
      <c r="W14" s="52">
        <f t="shared" si="9"/>
        <v>0</v>
      </c>
      <c r="X14" s="15">
        <f t="shared" si="10"/>
        <v>0</v>
      </c>
      <c r="Y14" s="16">
        <f>'Base Data'!H16/'Base Data'!$G$3</f>
        <v>0</v>
      </c>
      <c r="Z14" s="51"/>
      <c r="AA14" s="52">
        <f t="shared" si="11"/>
        <v>0</v>
      </c>
      <c r="AB14" s="15">
        <f t="shared" si="12"/>
        <v>0</v>
      </c>
      <c r="AC14" s="16">
        <f>'Base Data'!I16/'Base Data'!$G$3</f>
        <v>0</v>
      </c>
      <c r="AD14" s="51"/>
      <c r="AE14" s="52">
        <f t="shared" si="13"/>
        <v>0</v>
      </c>
      <c r="AF14" s="15">
        <f t="shared" si="14"/>
        <v>0</v>
      </c>
    </row>
    <row r="15" spans="1:32" s="45" customFormat="1" x14ac:dyDescent="0.25">
      <c r="A15" s="46">
        <v>8</v>
      </c>
      <c r="B15" s="14">
        <f>'Base Data'!B17/'Base Data'!$G$3</f>
        <v>0</v>
      </c>
      <c r="C15" s="51"/>
      <c r="D15" s="15">
        <f t="shared" si="0"/>
        <v>0</v>
      </c>
      <c r="E15" s="16">
        <f>'Base Data'!C17/'Base Data'!$G$3</f>
        <v>0</v>
      </c>
      <c r="F15" s="51"/>
      <c r="G15" s="52">
        <f t="shared" si="1"/>
        <v>0</v>
      </c>
      <c r="H15" s="15">
        <f t="shared" si="2"/>
        <v>0</v>
      </c>
      <c r="I15" s="16">
        <f>'Base Data'!D17/'Base Data'!$G$3</f>
        <v>0</v>
      </c>
      <c r="J15" s="51"/>
      <c r="K15" s="52">
        <f t="shared" si="3"/>
        <v>0</v>
      </c>
      <c r="L15" s="15">
        <f t="shared" si="4"/>
        <v>0</v>
      </c>
      <c r="M15" s="16">
        <f>'Base Data'!E17/'Base Data'!$G$3</f>
        <v>0</v>
      </c>
      <c r="N15" s="51"/>
      <c r="O15" s="52">
        <f t="shared" si="5"/>
        <v>0</v>
      </c>
      <c r="P15" s="15">
        <f t="shared" si="6"/>
        <v>0</v>
      </c>
      <c r="Q15" s="16">
        <f>'Base Data'!F17/'Base Data'!$G$3</f>
        <v>0</v>
      </c>
      <c r="R15" s="51"/>
      <c r="S15" s="52">
        <f t="shared" si="7"/>
        <v>0</v>
      </c>
      <c r="T15" s="15">
        <f t="shared" si="8"/>
        <v>0</v>
      </c>
      <c r="U15" s="16">
        <f>'Base Data'!G17/'Base Data'!$G$3</f>
        <v>0</v>
      </c>
      <c r="V15" s="51"/>
      <c r="W15" s="52">
        <f t="shared" si="9"/>
        <v>0</v>
      </c>
      <c r="X15" s="15">
        <f t="shared" si="10"/>
        <v>0</v>
      </c>
      <c r="Y15" s="16">
        <f>'Base Data'!H17/'Base Data'!$G$3</f>
        <v>0</v>
      </c>
      <c r="Z15" s="51"/>
      <c r="AA15" s="52">
        <f t="shared" si="11"/>
        <v>0</v>
      </c>
      <c r="AB15" s="15">
        <f t="shared" si="12"/>
        <v>0</v>
      </c>
      <c r="AC15" s="16">
        <f>'Base Data'!I17/'Base Data'!$G$3</f>
        <v>0</v>
      </c>
      <c r="AD15" s="51"/>
      <c r="AE15" s="52">
        <f t="shared" si="13"/>
        <v>0</v>
      </c>
      <c r="AF15" s="15">
        <f t="shared" si="14"/>
        <v>0</v>
      </c>
    </row>
    <row r="16" spans="1:32" s="45" customFormat="1" x14ac:dyDescent="0.25">
      <c r="A16" s="46">
        <v>9</v>
      </c>
      <c r="B16" s="14">
        <f>'Base Data'!B18/'Base Data'!$G$3</f>
        <v>0</v>
      </c>
      <c r="C16" s="51"/>
      <c r="D16" s="15">
        <f t="shared" si="0"/>
        <v>0</v>
      </c>
      <c r="E16" s="16">
        <f>'Base Data'!C18/'Base Data'!$G$3</f>
        <v>0</v>
      </c>
      <c r="F16" s="51"/>
      <c r="G16" s="52">
        <f t="shared" si="1"/>
        <v>0</v>
      </c>
      <c r="H16" s="15">
        <f t="shared" si="2"/>
        <v>0</v>
      </c>
      <c r="I16" s="16">
        <f>'Base Data'!D18/'Base Data'!$G$3</f>
        <v>0</v>
      </c>
      <c r="J16" s="51"/>
      <c r="K16" s="52">
        <f t="shared" si="3"/>
        <v>0</v>
      </c>
      <c r="L16" s="15">
        <f t="shared" si="4"/>
        <v>0</v>
      </c>
      <c r="M16" s="16">
        <f>'Base Data'!E18/'Base Data'!$G$3</f>
        <v>0</v>
      </c>
      <c r="N16" s="51"/>
      <c r="O16" s="52">
        <f t="shared" si="5"/>
        <v>0</v>
      </c>
      <c r="P16" s="15">
        <f t="shared" si="6"/>
        <v>0</v>
      </c>
      <c r="Q16" s="16">
        <f>'Base Data'!F18/'Base Data'!$G$3</f>
        <v>0</v>
      </c>
      <c r="R16" s="51"/>
      <c r="S16" s="52">
        <f t="shared" si="7"/>
        <v>0</v>
      </c>
      <c r="T16" s="15">
        <f t="shared" si="8"/>
        <v>0</v>
      </c>
      <c r="U16" s="16">
        <f>'Base Data'!G18/'Base Data'!$G$3</f>
        <v>0</v>
      </c>
      <c r="V16" s="51"/>
      <c r="W16" s="52">
        <f t="shared" si="9"/>
        <v>0</v>
      </c>
      <c r="X16" s="15">
        <f t="shared" si="10"/>
        <v>0</v>
      </c>
      <c r="Y16" s="16">
        <f>'Base Data'!H18/'Base Data'!$G$3</f>
        <v>0</v>
      </c>
      <c r="Z16" s="51"/>
      <c r="AA16" s="52">
        <f t="shared" si="11"/>
        <v>0</v>
      </c>
      <c r="AB16" s="15">
        <f t="shared" si="12"/>
        <v>0</v>
      </c>
      <c r="AC16" s="16">
        <f>'Base Data'!I18/'Base Data'!$G$3</f>
        <v>0</v>
      </c>
      <c r="AD16" s="51"/>
      <c r="AE16" s="52">
        <f t="shared" si="13"/>
        <v>0</v>
      </c>
      <c r="AF16" s="15">
        <f t="shared" si="14"/>
        <v>0</v>
      </c>
    </row>
    <row r="17" spans="1:32" s="45" customFormat="1" x14ac:dyDescent="0.25">
      <c r="A17" s="46">
        <v>10</v>
      </c>
      <c r="B17" s="14">
        <f>'Base Data'!B19/'Base Data'!$G$3</f>
        <v>0</v>
      </c>
      <c r="C17" s="51"/>
      <c r="D17" s="15">
        <f t="shared" si="0"/>
        <v>0</v>
      </c>
      <c r="E17" s="16">
        <f>'Base Data'!C19/'Base Data'!$G$3</f>
        <v>0</v>
      </c>
      <c r="F17" s="51"/>
      <c r="G17" s="52">
        <f t="shared" si="1"/>
        <v>0</v>
      </c>
      <c r="H17" s="15">
        <f t="shared" si="2"/>
        <v>0</v>
      </c>
      <c r="I17" s="16">
        <f>'Base Data'!D19/'Base Data'!$G$3</f>
        <v>0</v>
      </c>
      <c r="J17" s="51"/>
      <c r="K17" s="52">
        <f t="shared" si="3"/>
        <v>0</v>
      </c>
      <c r="L17" s="15">
        <f t="shared" si="4"/>
        <v>0</v>
      </c>
      <c r="M17" s="16">
        <f>'Base Data'!E19/'Base Data'!$G$3</f>
        <v>0</v>
      </c>
      <c r="N17" s="51"/>
      <c r="O17" s="52">
        <f t="shared" si="5"/>
        <v>0</v>
      </c>
      <c r="P17" s="15">
        <f t="shared" si="6"/>
        <v>0</v>
      </c>
      <c r="Q17" s="16">
        <f>'Base Data'!F19/'Base Data'!$G$3</f>
        <v>0</v>
      </c>
      <c r="R17" s="51"/>
      <c r="S17" s="52">
        <f t="shared" si="7"/>
        <v>0</v>
      </c>
      <c r="T17" s="15">
        <f t="shared" si="8"/>
        <v>0</v>
      </c>
      <c r="U17" s="16">
        <f>'Base Data'!G19/'Base Data'!$G$3</f>
        <v>0</v>
      </c>
      <c r="V17" s="51"/>
      <c r="W17" s="52">
        <f t="shared" si="9"/>
        <v>0</v>
      </c>
      <c r="X17" s="15">
        <f t="shared" si="10"/>
        <v>0</v>
      </c>
      <c r="Y17" s="16">
        <f>'Base Data'!H19/'Base Data'!$G$3</f>
        <v>0</v>
      </c>
      <c r="Z17" s="51"/>
      <c r="AA17" s="52">
        <f t="shared" si="11"/>
        <v>0</v>
      </c>
      <c r="AB17" s="15">
        <f t="shared" si="12"/>
        <v>0</v>
      </c>
      <c r="AC17" s="16">
        <f>'Base Data'!I19/'Base Data'!$G$3</f>
        <v>0</v>
      </c>
      <c r="AD17" s="51"/>
      <c r="AE17" s="52">
        <f t="shared" si="13"/>
        <v>0</v>
      </c>
      <c r="AF17" s="15">
        <f t="shared" si="14"/>
        <v>0</v>
      </c>
    </row>
    <row r="18" spans="1:32" s="45" customFormat="1" x14ac:dyDescent="0.25">
      <c r="A18" s="46">
        <v>11</v>
      </c>
      <c r="B18" s="14">
        <f>'Base Data'!B20/'Base Data'!$G$3</f>
        <v>0</v>
      </c>
      <c r="C18" s="51"/>
      <c r="D18" s="15">
        <f t="shared" si="0"/>
        <v>0</v>
      </c>
      <c r="E18" s="16">
        <f>'Base Data'!C20/'Base Data'!$G$3</f>
        <v>0</v>
      </c>
      <c r="F18" s="51"/>
      <c r="G18" s="52">
        <f t="shared" si="1"/>
        <v>0</v>
      </c>
      <c r="H18" s="15">
        <f t="shared" si="2"/>
        <v>0</v>
      </c>
      <c r="I18" s="16">
        <f>'Base Data'!D20/'Base Data'!$G$3</f>
        <v>0</v>
      </c>
      <c r="J18" s="51"/>
      <c r="K18" s="52">
        <f t="shared" si="3"/>
        <v>0</v>
      </c>
      <c r="L18" s="15">
        <f t="shared" si="4"/>
        <v>0</v>
      </c>
      <c r="M18" s="16">
        <f>'Base Data'!E20/'Base Data'!$G$3</f>
        <v>0</v>
      </c>
      <c r="N18" s="51"/>
      <c r="O18" s="52">
        <f t="shared" si="5"/>
        <v>0</v>
      </c>
      <c r="P18" s="15">
        <f t="shared" si="6"/>
        <v>0</v>
      </c>
      <c r="Q18" s="16">
        <f>'Base Data'!F20/'Base Data'!$G$3</f>
        <v>0</v>
      </c>
      <c r="R18" s="51"/>
      <c r="S18" s="52">
        <f t="shared" si="7"/>
        <v>0</v>
      </c>
      <c r="T18" s="15">
        <f t="shared" si="8"/>
        <v>0</v>
      </c>
      <c r="U18" s="16">
        <f>'Base Data'!G20/'Base Data'!$G$3</f>
        <v>0</v>
      </c>
      <c r="V18" s="51"/>
      <c r="W18" s="52">
        <f t="shared" si="9"/>
        <v>0</v>
      </c>
      <c r="X18" s="15">
        <f t="shared" si="10"/>
        <v>0</v>
      </c>
      <c r="Y18" s="16">
        <f>'Base Data'!H20/'Base Data'!$G$3</f>
        <v>0</v>
      </c>
      <c r="Z18" s="51"/>
      <c r="AA18" s="52">
        <f t="shared" si="11"/>
        <v>0</v>
      </c>
      <c r="AB18" s="15">
        <f t="shared" si="12"/>
        <v>0</v>
      </c>
      <c r="AC18" s="16">
        <f>'Base Data'!I20/'Base Data'!$G$3</f>
        <v>0</v>
      </c>
      <c r="AD18" s="51"/>
      <c r="AE18" s="52">
        <f t="shared" si="13"/>
        <v>0</v>
      </c>
      <c r="AF18" s="15">
        <f t="shared" si="14"/>
        <v>0</v>
      </c>
    </row>
    <row r="19" spans="1:32" s="45" customFormat="1" x14ac:dyDescent="0.25">
      <c r="A19" s="46">
        <v>12</v>
      </c>
      <c r="B19" s="14">
        <f>'Base Data'!B21/'Base Data'!$G$3</f>
        <v>0</v>
      </c>
      <c r="C19" s="51"/>
      <c r="D19" s="15">
        <f t="shared" si="0"/>
        <v>0</v>
      </c>
      <c r="E19" s="16">
        <f>'Base Data'!C21/'Base Data'!$G$3</f>
        <v>0</v>
      </c>
      <c r="F19" s="51"/>
      <c r="G19" s="52">
        <f t="shared" si="1"/>
        <v>0</v>
      </c>
      <c r="H19" s="15">
        <f t="shared" si="2"/>
        <v>0</v>
      </c>
      <c r="I19" s="16">
        <f>'Base Data'!D21/'Base Data'!$G$3</f>
        <v>0</v>
      </c>
      <c r="J19" s="51"/>
      <c r="K19" s="52">
        <f t="shared" si="3"/>
        <v>0</v>
      </c>
      <c r="L19" s="15">
        <f t="shared" si="4"/>
        <v>0</v>
      </c>
      <c r="M19" s="16">
        <f>'Base Data'!E21/'Base Data'!$G$3</f>
        <v>0</v>
      </c>
      <c r="N19" s="51"/>
      <c r="O19" s="52">
        <f t="shared" si="5"/>
        <v>0</v>
      </c>
      <c r="P19" s="15">
        <f t="shared" si="6"/>
        <v>0</v>
      </c>
      <c r="Q19" s="16">
        <f>'Base Data'!F21/'Base Data'!$G$3</f>
        <v>0</v>
      </c>
      <c r="R19" s="51"/>
      <c r="S19" s="52">
        <f t="shared" si="7"/>
        <v>0</v>
      </c>
      <c r="T19" s="15">
        <f t="shared" si="8"/>
        <v>0</v>
      </c>
      <c r="U19" s="16">
        <f>'Base Data'!G21/'Base Data'!$G$3</f>
        <v>0</v>
      </c>
      <c r="V19" s="51"/>
      <c r="W19" s="52">
        <f t="shared" si="9"/>
        <v>0</v>
      </c>
      <c r="X19" s="15">
        <f t="shared" si="10"/>
        <v>0</v>
      </c>
      <c r="Y19" s="16">
        <f>'Base Data'!H21/'Base Data'!$G$3</f>
        <v>0</v>
      </c>
      <c r="Z19" s="51"/>
      <c r="AA19" s="52">
        <f t="shared" si="11"/>
        <v>0</v>
      </c>
      <c r="AB19" s="15">
        <f t="shared" si="12"/>
        <v>0</v>
      </c>
      <c r="AC19" s="16">
        <f>'Base Data'!I21/'Base Data'!$G$3</f>
        <v>0</v>
      </c>
      <c r="AD19" s="51"/>
      <c r="AE19" s="52">
        <f t="shared" si="13"/>
        <v>0</v>
      </c>
      <c r="AF19" s="15">
        <f t="shared" si="14"/>
        <v>0</v>
      </c>
    </row>
    <row r="20" spans="1:32" s="45" customFormat="1" x14ac:dyDescent="0.25">
      <c r="A20" s="46">
        <v>1</v>
      </c>
      <c r="B20" s="14">
        <f>'Base Data'!B22/'Base Data'!$G$3</f>
        <v>0</v>
      </c>
      <c r="C20" s="51"/>
      <c r="D20" s="15">
        <f t="shared" si="0"/>
        <v>0</v>
      </c>
      <c r="E20" s="16">
        <f>'Base Data'!C22/'Base Data'!$G$3</f>
        <v>0</v>
      </c>
      <c r="F20" s="51"/>
      <c r="G20" s="52">
        <f t="shared" si="1"/>
        <v>0</v>
      </c>
      <c r="H20" s="15">
        <f t="shared" si="2"/>
        <v>0</v>
      </c>
      <c r="I20" s="16">
        <f>'Base Data'!D22/'Base Data'!$G$3</f>
        <v>0</v>
      </c>
      <c r="J20" s="51"/>
      <c r="K20" s="52">
        <f t="shared" si="3"/>
        <v>0</v>
      </c>
      <c r="L20" s="15">
        <f t="shared" si="4"/>
        <v>0</v>
      </c>
      <c r="M20" s="16">
        <f>'Base Data'!E22/'Base Data'!$G$3</f>
        <v>0</v>
      </c>
      <c r="N20" s="51"/>
      <c r="O20" s="52">
        <f t="shared" si="5"/>
        <v>0</v>
      </c>
      <c r="P20" s="15">
        <f t="shared" si="6"/>
        <v>0</v>
      </c>
      <c r="Q20" s="16">
        <f>'Base Data'!F22/'Base Data'!$G$3</f>
        <v>0</v>
      </c>
      <c r="R20" s="51"/>
      <c r="S20" s="52">
        <f t="shared" si="7"/>
        <v>0</v>
      </c>
      <c r="T20" s="15">
        <f t="shared" si="8"/>
        <v>0</v>
      </c>
      <c r="U20" s="16">
        <f>'Base Data'!G22/'Base Data'!$G$3</f>
        <v>0</v>
      </c>
      <c r="V20" s="51"/>
      <c r="W20" s="52">
        <f t="shared" si="9"/>
        <v>0</v>
      </c>
      <c r="X20" s="15">
        <f t="shared" si="10"/>
        <v>0</v>
      </c>
      <c r="Y20" s="16">
        <f>'Base Data'!H22/'Base Data'!$G$3</f>
        <v>0</v>
      </c>
      <c r="Z20" s="51"/>
      <c r="AA20" s="52">
        <f t="shared" si="11"/>
        <v>0</v>
      </c>
      <c r="AB20" s="15">
        <f t="shared" si="12"/>
        <v>0</v>
      </c>
      <c r="AC20" s="16">
        <f>'Base Data'!I22/'Base Data'!$G$3</f>
        <v>0</v>
      </c>
      <c r="AD20" s="51"/>
      <c r="AE20" s="52">
        <f t="shared" si="13"/>
        <v>0</v>
      </c>
      <c r="AF20" s="15">
        <f t="shared" si="14"/>
        <v>0</v>
      </c>
    </row>
    <row r="21" spans="1:32" s="45" customFormat="1" x14ac:dyDescent="0.25">
      <c r="A21" s="46">
        <v>2</v>
      </c>
      <c r="B21" s="14">
        <f>'Base Data'!B23/'Base Data'!$G$3</f>
        <v>0</v>
      </c>
      <c r="C21" s="51"/>
      <c r="D21" s="15">
        <f t="shared" si="0"/>
        <v>0</v>
      </c>
      <c r="E21" s="16">
        <f>'Base Data'!C23/'Base Data'!$G$3</f>
        <v>0</v>
      </c>
      <c r="F21" s="51"/>
      <c r="G21" s="52">
        <f t="shared" si="1"/>
        <v>0</v>
      </c>
      <c r="H21" s="15">
        <f t="shared" si="2"/>
        <v>0</v>
      </c>
      <c r="I21" s="16">
        <f>'Base Data'!D23/'Base Data'!$G$3</f>
        <v>0</v>
      </c>
      <c r="J21" s="51"/>
      <c r="K21" s="52">
        <f t="shared" si="3"/>
        <v>0</v>
      </c>
      <c r="L21" s="15">
        <f t="shared" si="4"/>
        <v>0</v>
      </c>
      <c r="M21" s="16">
        <f>'Base Data'!E23/'Base Data'!$G$3</f>
        <v>0</v>
      </c>
      <c r="N21" s="51"/>
      <c r="O21" s="52">
        <f t="shared" si="5"/>
        <v>0</v>
      </c>
      <c r="P21" s="15">
        <f t="shared" si="6"/>
        <v>0</v>
      </c>
      <c r="Q21" s="16">
        <f>'Base Data'!F23/'Base Data'!$G$3</f>
        <v>0</v>
      </c>
      <c r="R21" s="51"/>
      <c r="S21" s="52">
        <f t="shared" si="7"/>
        <v>0</v>
      </c>
      <c r="T21" s="15">
        <f t="shared" si="8"/>
        <v>0</v>
      </c>
      <c r="U21" s="16">
        <f>'Base Data'!G23/'Base Data'!$G$3</f>
        <v>0</v>
      </c>
      <c r="V21" s="51"/>
      <c r="W21" s="52">
        <f t="shared" si="9"/>
        <v>0</v>
      </c>
      <c r="X21" s="15">
        <f t="shared" si="10"/>
        <v>0</v>
      </c>
      <c r="Y21" s="16">
        <f>'Base Data'!H23/'Base Data'!$G$3</f>
        <v>0</v>
      </c>
      <c r="Z21" s="51"/>
      <c r="AA21" s="52">
        <f t="shared" si="11"/>
        <v>0</v>
      </c>
      <c r="AB21" s="15">
        <f t="shared" si="12"/>
        <v>0</v>
      </c>
      <c r="AC21" s="16">
        <f>'Base Data'!I23/'Base Data'!$G$3</f>
        <v>0</v>
      </c>
      <c r="AD21" s="51"/>
      <c r="AE21" s="52">
        <f t="shared" si="13"/>
        <v>0</v>
      </c>
      <c r="AF21" s="15">
        <f t="shared" si="14"/>
        <v>0</v>
      </c>
    </row>
    <row r="22" spans="1:32" s="45" customFormat="1" x14ac:dyDescent="0.25">
      <c r="A22" s="46">
        <v>3</v>
      </c>
      <c r="B22" s="14">
        <f>'Base Data'!B24/'Base Data'!$G$3</f>
        <v>0</v>
      </c>
      <c r="C22" s="51"/>
      <c r="D22" s="15">
        <f t="shared" si="0"/>
        <v>0</v>
      </c>
      <c r="E22" s="16">
        <f>'Base Data'!C24/'Base Data'!$G$3</f>
        <v>0</v>
      </c>
      <c r="F22" s="51"/>
      <c r="G22" s="52">
        <f t="shared" si="1"/>
        <v>0</v>
      </c>
      <c r="H22" s="15">
        <f t="shared" si="2"/>
        <v>0</v>
      </c>
      <c r="I22" s="16">
        <f>'Base Data'!D24/'Base Data'!$G$3</f>
        <v>0</v>
      </c>
      <c r="J22" s="51"/>
      <c r="K22" s="52">
        <f t="shared" si="3"/>
        <v>0</v>
      </c>
      <c r="L22" s="15">
        <f t="shared" si="4"/>
        <v>0</v>
      </c>
      <c r="M22" s="16">
        <f>'Base Data'!E24/'Base Data'!$G$3</f>
        <v>0</v>
      </c>
      <c r="N22" s="51"/>
      <c r="O22" s="52">
        <f t="shared" si="5"/>
        <v>0</v>
      </c>
      <c r="P22" s="15">
        <f t="shared" si="6"/>
        <v>0</v>
      </c>
      <c r="Q22" s="16">
        <f>'Base Data'!F24/'Base Data'!$G$3</f>
        <v>0</v>
      </c>
      <c r="R22" s="51"/>
      <c r="S22" s="52">
        <f t="shared" si="7"/>
        <v>0</v>
      </c>
      <c r="T22" s="15">
        <f t="shared" si="8"/>
        <v>0</v>
      </c>
      <c r="U22" s="16">
        <f>'Base Data'!G24/'Base Data'!$G$3</f>
        <v>0</v>
      </c>
      <c r="V22" s="51"/>
      <c r="W22" s="52">
        <f t="shared" si="9"/>
        <v>0</v>
      </c>
      <c r="X22" s="15">
        <f t="shared" si="10"/>
        <v>0</v>
      </c>
      <c r="Y22" s="16">
        <f>'Base Data'!H24/'Base Data'!$G$3</f>
        <v>0</v>
      </c>
      <c r="Z22" s="51"/>
      <c r="AA22" s="52">
        <f t="shared" si="11"/>
        <v>0</v>
      </c>
      <c r="AB22" s="15">
        <f t="shared" si="12"/>
        <v>0</v>
      </c>
      <c r="AC22" s="16">
        <f>'Base Data'!I24/'Base Data'!$G$3</f>
        <v>0</v>
      </c>
      <c r="AD22" s="51"/>
      <c r="AE22" s="52">
        <f t="shared" si="13"/>
        <v>0</v>
      </c>
      <c r="AF22" s="15">
        <f t="shared" si="14"/>
        <v>0</v>
      </c>
    </row>
    <row r="23" spans="1:32" s="45" customFormat="1" x14ac:dyDescent="0.25">
      <c r="A23" s="46">
        <v>4</v>
      </c>
      <c r="B23" s="14">
        <f>'Base Data'!B25/'Base Data'!$G$3</f>
        <v>0</v>
      </c>
      <c r="C23" s="51"/>
      <c r="D23" s="15">
        <f t="shared" si="0"/>
        <v>0</v>
      </c>
      <c r="E23" s="16">
        <f>'Base Data'!C25/'Base Data'!$G$3</f>
        <v>0</v>
      </c>
      <c r="F23" s="51"/>
      <c r="G23" s="52">
        <f t="shared" si="1"/>
        <v>0</v>
      </c>
      <c r="H23" s="15">
        <f t="shared" si="2"/>
        <v>0</v>
      </c>
      <c r="I23" s="16">
        <f>'Base Data'!D25/'Base Data'!$G$3</f>
        <v>0</v>
      </c>
      <c r="J23" s="51"/>
      <c r="K23" s="52">
        <f t="shared" si="3"/>
        <v>0</v>
      </c>
      <c r="L23" s="15">
        <f t="shared" si="4"/>
        <v>0</v>
      </c>
      <c r="M23" s="16">
        <f>'Base Data'!E25/'Base Data'!$G$3</f>
        <v>0</v>
      </c>
      <c r="N23" s="51"/>
      <c r="O23" s="52">
        <f t="shared" si="5"/>
        <v>0</v>
      </c>
      <c r="P23" s="15">
        <f t="shared" si="6"/>
        <v>0</v>
      </c>
      <c r="Q23" s="16">
        <f>'Base Data'!F25/'Base Data'!$G$3</f>
        <v>0</v>
      </c>
      <c r="R23" s="51"/>
      <c r="S23" s="52">
        <f t="shared" si="7"/>
        <v>0</v>
      </c>
      <c r="T23" s="15">
        <f t="shared" si="8"/>
        <v>0</v>
      </c>
      <c r="U23" s="16">
        <f>'Base Data'!G25/'Base Data'!$G$3</f>
        <v>0</v>
      </c>
      <c r="V23" s="51"/>
      <c r="W23" s="52">
        <f t="shared" si="9"/>
        <v>0</v>
      </c>
      <c r="X23" s="15">
        <f t="shared" si="10"/>
        <v>0</v>
      </c>
      <c r="Y23" s="16">
        <f>'Base Data'!H25/'Base Data'!$G$3</f>
        <v>0</v>
      </c>
      <c r="Z23" s="51"/>
      <c r="AA23" s="52">
        <f t="shared" si="11"/>
        <v>0</v>
      </c>
      <c r="AB23" s="15">
        <f t="shared" si="12"/>
        <v>0</v>
      </c>
      <c r="AC23" s="16">
        <f>'Base Data'!I25/'Base Data'!$G$3</f>
        <v>0</v>
      </c>
      <c r="AD23" s="51"/>
      <c r="AE23" s="52">
        <f t="shared" si="13"/>
        <v>0</v>
      </c>
      <c r="AF23" s="15">
        <f t="shared" si="14"/>
        <v>0</v>
      </c>
    </row>
    <row r="24" spans="1:32" s="45" customFormat="1" x14ac:dyDescent="0.25">
      <c r="A24" s="46">
        <v>5</v>
      </c>
      <c r="B24" s="14">
        <f>'Base Data'!B26/'Base Data'!$G$3</f>
        <v>0</v>
      </c>
      <c r="C24" s="51"/>
      <c r="D24" s="15">
        <f t="shared" si="0"/>
        <v>0</v>
      </c>
      <c r="E24" s="16">
        <f>'Base Data'!C26/'Base Data'!$G$3</f>
        <v>0</v>
      </c>
      <c r="F24" s="51"/>
      <c r="G24" s="52">
        <f t="shared" si="1"/>
        <v>0</v>
      </c>
      <c r="H24" s="15">
        <f t="shared" si="2"/>
        <v>0</v>
      </c>
      <c r="I24" s="16">
        <f>'Base Data'!D26/'Base Data'!$G$3</f>
        <v>0</v>
      </c>
      <c r="J24" s="51"/>
      <c r="K24" s="52">
        <f t="shared" si="3"/>
        <v>0</v>
      </c>
      <c r="L24" s="15">
        <f t="shared" si="4"/>
        <v>0</v>
      </c>
      <c r="M24" s="16">
        <f>'Base Data'!E26/'Base Data'!$G$3</f>
        <v>0</v>
      </c>
      <c r="N24" s="51"/>
      <c r="O24" s="52">
        <f t="shared" si="5"/>
        <v>0</v>
      </c>
      <c r="P24" s="15">
        <f t="shared" si="6"/>
        <v>0</v>
      </c>
      <c r="Q24" s="16">
        <f>'Base Data'!F26/'Base Data'!$G$3</f>
        <v>0</v>
      </c>
      <c r="R24" s="51"/>
      <c r="S24" s="52">
        <f t="shared" si="7"/>
        <v>0</v>
      </c>
      <c r="T24" s="15">
        <f t="shared" si="8"/>
        <v>0</v>
      </c>
      <c r="U24" s="16">
        <f>'Base Data'!G26/'Base Data'!$G$3</f>
        <v>0</v>
      </c>
      <c r="V24" s="51"/>
      <c r="W24" s="52">
        <f t="shared" si="9"/>
        <v>0</v>
      </c>
      <c r="X24" s="15">
        <f t="shared" si="10"/>
        <v>0</v>
      </c>
      <c r="Y24" s="16">
        <f>'Base Data'!H26/'Base Data'!$G$3</f>
        <v>0</v>
      </c>
      <c r="Z24" s="51"/>
      <c r="AA24" s="52">
        <f t="shared" si="11"/>
        <v>0</v>
      </c>
      <c r="AB24" s="15">
        <f t="shared" si="12"/>
        <v>0</v>
      </c>
      <c r="AC24" s="16">
        <f>'Base Data'!I26/'Base Data'!$G$3</f>
        <v>0</v>
      </c>
      <c r="AD24" s="51"/>
      <c r="AE24" s="52">
        <f t="shared" si="13"/>
        <v>0</v>
      </c>
      <c r="AF24" s="15">
        <f t="shared" si="14"/>
        <v>0</v>
      </c>
    </row>
    <row r="25" spans="1:32" s="45" customFormat="1" x14ac:dyDescent="0.25">
      <c r="A25" s="46">
        <v>6</v>
      </c>
      <c r="B25" s="14">
        <f>'Base Data'!B27/'Base Data'!$G$3</f>
        <v>0</v>
      </c>
      <c r="C25" s="51"/>
      <c r="D25" s="15">
        <f t="shared" si="0"/>
        <v>0</v>
      </c>
      <c r="E25" s="16">
        <f>'Base Data'!C27/'Base Data'!$G$3</f>
        <v>0</v>
      </c>
      <c r="F25" s="51"/>
      <c r="G25" s="52">
        <f t="shared" si="1"/>
        <v>0</v>
      </c>
      <c r="H25" s="15">
        <f t="shared" si="2"/>
        <v>0</v>
      </c>
      <c r="I25" s="16">
        <f>'Base Data'!D27/'Base Data'!$G$3</f>
        <v>0</v>
      </c>
      <c r="J25" s="51"/>
      <c r="K25" s="52">
        <f t="shared" si="3"/>
        <v>0</v>
      </c>
      <c r="L25" s="15">
        <f t="shared" si="4"/>
        <v>0</v>
      </c>
      <c r="M25" s="16">
        <f>'Base Data'!E27/'Base Data'!$G$3</f>
        <v>0</v>
      </c>
      <c r="N25" s="51"/>
      <c r="O25" s="52">
        <f t="shared" si="5"/>
        <v>0</v>
      </c>
      <c r="P25" s="15">
        <f t="shared" si="6"/>
        <v>0</v>
      </c>
      <c r="Q25" s="16">
        <f>'Base Data'!F27/'Base Data'!$G$3</f>
        <v>0</v>
      </c>
      <c r="R25" s="51"/>
      <c r="S25" s="52">
        <f t="shared" si="7"/>
        <v>0</v>
      </c>
      <c r="T25" s="15">
        <f t="shared" si="8"/>
        <v>0</v>
      </c>
      <c r="U25" s="16">
        <f>'Base Data'!G27/'Base Data'!$G$3</f>
        <v>0</v>
      </c>
      <c r="V25" s="51"/>
      <c r="W25" s="52">
        <f t="shared" si="9"/>
        <v>0</v>
      </c>
      <c r="X25" s="15">
        <f t="shared" si="10"/>
        <v>0</v>
      </c>
      <c r="Y25" s="16">
        <f>'Base Data'!H27/'Base Data'!$G$3</f>
        <v>0</v>
      </c>
      <c r="Z25" s="51"/>
      <c r="AA25" s="52">
        <f t="shared" si="11"/>
        <v>0</v>
      </c>
      <c r="AB25" s="15">
        <f t="shared" si="12"/>
        <v>0</v>
      </c>
      <c r="AC25" s="16">
        <f>'Base Data'!I27/'Base Data'!$G$3</f>
        <v>0</v>
      </c>
      <c r="AD25" s="51"/>
      <c r="AE25" s="52">
        <f t="shared" si="13"/>
        <v>0</v>
      </c>
      <c r="AF25" s="15">
        <f t="shared" si="14"/>
        <v>0</v>
      </c>
    </row>
    <row r="26" spans="1:32" s="45" customFormat="1" x14ac:dyDescent="0.25">
      <c r="A26" s="46">
        <v>7</v>
      </c>
      <c r="B26" s="14">
        <f>'Base Data'!B28/'Base Data'!$G$3</f>
        <v>0</v>
      </c>
      <c r="C26" s="51"/>
      <c r="D26" s="15">
        <f t="shared" si="0"/>
        <v>0</v>
      </c>
      <c r="E26" s="16">
        <f>'Base Data'!C28/'Base Data'!$G$3</f>
        <v>0</v>
      </c>
      <c r="F26" s="51"/>
      <c r="G26" s="52">
        <f t="shared" si="1"/>
        <v>0</v>
      </c>
      <c r="H26" s="15">
        <f t="shared" si="2"/>
        <v>0</v>
      </c>
      <c r="I26" s="16">
        <f>'Base Data'!D28/'Base Data'!$G$3</f>
        <v>0</v>
      </c>
      <c r="J26" s="51"/>
      <c r="K26" s="52">
        <f t="shared" si="3"/>
        <v>0</v>
      </c>
      <c r="L26" s="15">
        <f t="shared" si="4"/>
        <v>0</v>
      </c>
      <c r="M26" s="16">
        <f>'Base Data'!E28/'Base Data'!$G$3</f>
        <v>0</v>
      </c>
      <c r="N26" s="51"/>
      <c r="O26" s="52">
        <f t="shared" si="5"/>
        <v>0</v>
      </c>
      <c r="P26" s="15">
        <f t="shared" si="6"/>
        <v>0</v>
      </c>
      <c r="Q26" s="16">
        <f>'Base Data'!F28/'Base Data'!$G$3</f>
        <v>0</v>
      </c>
      <c r="R26" s="51"/>
      <c r="S26" s="52">
        <f t="shared" si="7"/>
        <v>0</v>
      </c>
      <c r="T26" s="15">
        <f t="shared" si="8"/>
        <v>0</v>
      </c>
      <c r="U26" s="16">
        <f>'Base Data'!G28/'Base Data'!$G$3</f>
        <v>0</v>
      </c>
      <c r="V26" s="51"/>
      <c r="W26" s="52">
        <f t="shared" si="9"/>
        <v>0</v>
      </c>
      <c r="X26" s="15">
        <f t="shared" si="10"/>
        <v>0</v>
      </c>
      <c r="Y26" s="16">
        <f>'Base Data'!H28/'Base Data'!$G$3</f>
        <v>0</v>
      </c>
      <c r="Z26" s="51"/>
      <c r="AA26" s="52">
        <f t="shared" si="11"/>
        <v>0</v>
      </c>
      <c r="AB26" s="15">
        <f t="shared" si="12"/>
        <v>0</v>
      </c>
      <c r="AC26" s="16">
        <f>'Base Data'!I28/'Base Data'!$G$3</f>
        <v>0</v>
      </c>
      <c r="AD26" s="51"/>
      <c r="AE26" s="52">
        <f t="shared" si="13"/>
        <v>0</v>
      </c>
      <c r="AF26" s="15">
        <f t="shared" si="14"/>
        <v>0</v>
      </c>
    </row>
    <row r="27" spans="1:32" s="45" customFormat="1" x14ac:dyDescent="0.25">
      <c r="A27" s="46">
        <v>8</v>
      </c>
      <c r="B27" s="14">
        <f>'Base Data'!B29/'Base Data'!$G$3</f>
        <v>0</v>
      </c>
      <c r="C27" s="51"/>
      <c r="D27" s="15">
        <f t="shared" si="0"/>
        <v>0</v>
      </c>
      <c r="E27" s="16">
        <f>'Base Data'!C29/'Base Data'!$G$3</f>
        <v>0</v>
      </c>
      <c r="F27" s="51"/>
      <c r="G27" s="52">
        <f t="shared" si="1"/>
        <v>0</v>
      </c>
      <c r="H27" s="15">
        <f t="shared" si="2"/>
        <v>0</v>
      </c>
      <c r="I27" s="16">
        <f>'Base Data'!D29/'Base Data'!$G$3</f>
        <v>0</v>
      </c>
      <c r="J27" s="51"/>
      <c r="K27" s="52">
        <f t="shared" si="3"/>
        <v>0</v>
      </c>
      <c r="L27" s="15">
        <f t="shared" si="4"/>
        <v>0</v>
      </c>
      <c r="M27" s="16">
        <f>'Base Data'!E29/'Base Data'!$G$3</f>
        <v>0</v>
      </c>
      <c r="N27" s="51"/>
      <c r="O27" s="52">
        <f t="shared" si="5"/>
        <v>0</v>
      </c>
      <c r="P27" s="15">
        <f t="shared" si="6"/>
        <v>0</v>
      </c>
      <c r="Q27" s="16">
        <f>'Base Data'!F29/'Base Data'!$G$3</f>
        <v>0</v>
      </c>
      <c r="R27" s="51"/>
      <c r="S27" s="52">
        <f t="shared" si="7"/>
        <v>0</v>
      </c>
      <c r="T27" s="15">
        <f t="shared" si="8"/>
        <v>0</v>
      </c>
      <c r="U27" s="16">
        <f>'Base Data'!G29/'Base Data'!$G$3</f>
        <v>0</v>
      </c>
      <c r="V27" s="51"/>
      <c r="W27" s="52">
        <f t="shared" si="9"/>
        <v>0</v>
      </c>
      <c r="X27" s="15">
        <f t="shared" si="10"/>
        <v>0</v>
      </c>
      <c r="Y27" s="16">
        <f>'Base Data'!H29/'Base Data'!$G$3</f>
        <v>0</v>
      </c>
      <c r="Z27" s="51"/>
      <c r="AA27" s="52">
        <f t="shared" si="11"/>
        <v>0</v>
      </c>
      <c r="AB27" s="15">
        <f t="shared" si="12"/>
        <v>0</v>
      </c>
      <c r="AC27" s="16">
        <f>'Base Data'!I29/'Base Data'!$G$3</f>
        <v>0</v>
      </c>
      <c r="AD27" s="51"/>
      <c r="AE27" s="52">
        <f t="shared" si="13"/>
        <v>0</v>
      </c>
      <c r="AF27" s="15">
        <f t="shared" si="14"/>
        <v>0</v>
      </c>
    </row>
    <row r="28" spans="1:32" s="45" customFormat="1" x14ac:dyDescent="0.25">
      <c r="A28" s="46">
        <v>9</v>
      </c>
      <c r="B28" s="14">
        <f>'Base Data'!B30/'Base Data'!$G$3</f>
        <v>0</v>
      </c>
      <c r="C28" s="51"/>
      <c r="D28" s="15">
        <f t="shared" si="0"/>
        <v>0</v>
      </c>
      <c r="E28" s="16">
        <f>'Base Data'!C30/'Base Data'!$G$3</f>
        <v>0</v>
      </c>
      <c r="F28" s="51"/>
      <c r="G28" s="52">
        <f t="shared" si="1"/>
        <v>0</v>
      </c>
      <c r="H28" s="15">
        <f t="shared" si="2"/>
        <v>0</v>
      </c>
      <c r="I28" s="16">
        <f>'Base Data'!D30/'Base Data'!$G$3</f>
        <v>0</v>
      </c>
      <c r="J28" s="51"/>
      <c r="K28" s="52">
        <f t="shared" si="3"/>
        <v>0</v>
      </c>
      <c r="L28" s="15">
        <f t="shared" si="4"/>
        <v>0</v>
      </c>
      <c r="M28" s="16">
        <f>'Base Data'!E30/'Base Data'!$G$3</f>
        <v>0</v>
      </c>
      <c r="N28" s="51"/>
      <c r="O28" s="52">
        <f t="shared" si="5"/>
        <v>0</v>
      </c>
      <c r="P28" s="15">
        <f t="shared" si="6"/>
        <v>0</v>
      </c>
      <c r="Q28" s="16">
        <f>'Base Data'!F30/'Base Data'!$G$3</f>
        <v>0</v>
      </c>
      <c r="R28" s="51"/>
      <c r="S28" s="52">
        <f t="shared" si="7"/>
        <v>0</v>
      </c>
      <c r="T28" s="15">
        <f t="shared" si="8"/>
        <v>0</v>
      </c>
      <c r="U28" s="16">
        <f>'Base Data'!G30/'Base Data'!$G$3</f>
        <v>0</v>
      </c>
      <c r="V28" s="51"/>
      <c r="W28" s="52">
        <f t="shared" si="9"/>
        <v>0</v>
      </c>
      <c r="X28" s="15">
        <f t="shared" si="10"/>
        <v>0</v>
      </c>
      <c r="Y28" s="16">
        <f>'Base Data'!H30/'Base Data'!$G$3</f>
        <v>0</v>
      </c>
      <c r="Z28" s="51"/>
      <c r="AA28" s="52">
        <f t="shared" si="11"/>
        <v>0</v>
      </c>
      <c r="AB28" s="15">
        <f t="shared" si="12"/>
        <v>0</v>
      </c>
      <c r="AC28" s="16">
        <f>'Base Data'!I30/'Base Data'!$G$3</f>
        <v>0</v>
      </c>
      <c r="AD28" s="51"/>
      <c r="AE28" s="52">
        <f t="shared" si="13"/>
        <v>0</v>
      </c>
      <c r="AF28" s="15">
        <f t="shared" si="14"/>
        <v>0</v>
      </c>
    </row>
    <row r="29" spans="1:32" s="45" customFormat="1" x14ac:dyDescent="0.25">
      <c r="A29" s="46">
        <v>10</v>
      </c>
      <c r="B29" s="14">
        <f>'Base Data'!B31/'Base Data'!$G$3</f>
        <v>0</v>
      </c>
      <c r="C29" s="51"/>
      <c r="D29" s="15">
        <f t="shared" si="0"/>
        <v>0</v>
      </c>
      <c r="E29" s="16">
        <f>'Base Data'!C31/'Base Data'!$G$3</f>
        <v>0</v>
      </c>
      <c r="F29" s="51"/>
      <c r="G29" s="52">
        <f t="shared" si="1"/>
        <v>0</v>
      </c>
      <c r="H29" s="15">
        <f t="shared" si="2"/>
        <v>0</v>
      </c>
      <c r="I29" s="16">
        <f>'Base Data'!D31/'Base Data'!$G$3</f>
        <v>0</v>
      </c>
      <c r="J29" s="51"/>
      <c r="K29" s="52">
        <f t="shared" si="3"/>
        <v>0</v>
      </c>
      <c r="L29" s="15">
        <f t="shared" si="4"/>
        <v>0</v>
      </c>
      <c r="M29" s="16">
        <f>'Base Data'!E31/'Base Data'!$G$3</f>
        <v>0</v>
      </c>
      <c r="N29" s="51"/>
      <c r="O29" s="52">
        <f t="shared" si="5"/>
        <v>0</v>
      </c>
      <c r="P29" s="15">
        <f t="shared" si="6"/>
        <v>0</v>
      </c>
      <c r="Q29" s="16">
        <f>'Base Data'!F31/'Base Data'!$G$3</f>
        <v>0</v>
      </c>
      <c r="R29" s="51"/>
      <c r="S29" s="52">
        <f t="shared" si="7"/>
        <v>0</v>
      </c>
      <c r="T29" s="15">
        <f t="shared" si="8"/>
        <v>0</v>
      </c>
      <c r="U29" s="16">
        <f>'Base Data'!G31/'Base Data'!$G$3</f>
        <v>0</v>
      </c>
      <c r="V29" s="51"/>
      <c r="W29" s="52">
        <f t="shared" si="9"/>
        <v>0</v>
      </c>
      <c r="X29" s="15">
        <f t="shared" si="10"/>
        <v>0</v>
      </c>
      <c r="Y29" s="16">
        <f>'Base Data'!H31/'Base Data'!$G$3</f>
        <v>0</v>
      </c>
      <c r="Z29" s="51"/>
      <c r="AA29" s="52">
        <f t="shared" si="11"/>
        <v>0</v>
      </c>
      <c r="AB29" s="15">
        <f t="shared" si="12"/>
        <v>0</v>
      </c>
      <c r="AC29" s="16">
        <f>'Base Data'!I31/'Base Data'!$G$3</f>
        <v>0</v>
      </c>
      <c r="AD29" s="51"/>
      <c r="AE29" s="52">
        <f t="shared" si="13"/>
        <v>0</v>
      </c>
      <c r="AF29" s="15">
        <f t="shared" si="14"/>
        <v>0</v>
      </c>
    </row>
    <row r="30" spans="1:32" s="45" customFormat="1" ht="15.75" thickBot="1" x14ac:dyDescent="0.3">
      <c r="A30" s="47">
        <v>11</v>
      </c>
      <c r="B30" s="24">
        <f>'Base Data'!B32/'Base Data'!$G$3</f>
        <v>0</v>
      </c>
      <c r="C30" s="54"/>
      <c r="D30" s="25">
        <f t="shared" si="0"/>
        <v>0</v>
      </c>
      <c r="E30" s="23">
        <f>'Base Data'!C32/'Base Data'!$G$3</f>
        <v>0</v>
      </c>
      <c r="F30" s="54"/>
      <c r="G30" s="56">
        <f t="shared" si="1"/>
        <v>0</v>
      </c>
      <c r="H30" s="25">
        <f t="shared" si="2"/>
        <v>0</v>
      </c>
      <c r="I30" s="19">
        <f>'Base Data'!D32/'Base Data'!$G$3</f>
        <v>0</v>
      </c>
      <c r="J30" s="54"/>
      <c r="K30" s="55">
        <f t="shared" si="3"/>
        <v>0</v>
      </c>
      <c r="L30" s="18">
        <f t="shared" si="4"/>
        <v>0</v>
      </c>
      <c r="M30" s="19">
        <f>'Base Data'!E32/'Base Data'!$G$3</f>
        <v>0</v>
      </c>
      <c r="N30" s="54"/>
      <c r="O30" s="55">
        <f t="shared" si="5"/>
        <v>0</v>
      </c>
      <c r="P30" s="18">
        <f t="shared" si="6"/>
        <v>0</v>
      </c>
      <c r="Q30" s="19">
        <f>'Base Data'!F32/'Base Data'!$G$3</f>
        <v>0</v>
      </c>
      <c r="R30" s="54"/>
      <c r="S30" s="55">
        <f t="shared" si="7"/>
        <v>0</v>
      </c>
      <c r="T30" s="18">
        <f t="shared" si="8"/>
        <v>0</v>
      </c>
      <c r="U30" s="19">
        <f>'Base Data'!G32/'Base Data'!$G$3</f>
        <v>0</v>
      </c>
      <c r="V30" s="54"/>
      <c r="W30" s="55">
        <f t="shared" si="9"/>
        <v>0</v>
      </c>
      <c r="X30" s="18">
        <f t="shared" si="10"/>
        <v>0</v>
      </c>
      <c r="Y30" s="19">
        <f>'Base Data'!H32/'Base Data'!$G$3</f>
        <v>0</v>
      </c>
      <c r="Z30" s="54"/>
      <c r="AA30" s="55">
        <f t="shared" si="11"/>
        <v>0</v>
      </c>
      <c r="AB30" s="18">
        <f t="shared" si="12"/>
        <v>0</v>
      </c>
      <c r="AC30" s="19">
        <f>'Base Data'!I32/'Base Data'!$G$3</f>
        <v>0</v>
      </c>
      <c r="AD30" s="54"/>
      <c r="AE30" s="55">
        <f t="shared" si="13"/>
        <v>0</v>
      </c>
      <c r="AF30" s="18">
        <f t="shared" si="14"/>
        <v>0</v>
      </c>
    </row>
    <row r="31" spans="1:32" x14ac:dyDescent="0.25">
      <c r="A31" s="101" t="s">
        <v>131</v>
      </c>
      <c r="B31" s="122"/>
      <c r="C31" s="122"/>
      <c r="D31" s="102"/>
      <c r="E31" s="26" t="s">
        <v>12</v>
      </c>
      <c r="F31" s="27" t="s">
        <v>12</v>
      </c>
      <c r="G31" s="28">
        <f>MAX(G7:G30)</f>
        <v>0</v>
      </c>
      <c r="H31" s="29">
        <f t="array" ref="H31">MAX(IF($C$46:$C$69="Closed",H$7:H$30))</f>
        <v>0</v>
      </c>
      <c r="I31" s="26" t="s">
        <v>12</v>
      </c>
      <c r="J31" s="27" t="s">
        <v>12</v>
      </c>
      <c r="K31" s="28">
        <f>MAX(K7:K30)</f>
        <v>0</v>
      </c>
      <c r="L31" s="29">
        <f t="array" ref="L31">MAX(IF($C$46:$C$69="Closed",L$7:L$30))</f>
        <v>0</v>
      </c>
      <c r="M31" s="26" t="s">
        <v>12</v>
      </c>
      <c r="N31" s="27" t="s">
        <v>12</v>
      </c>
      <c r="O31" s="28">
        <f>MAX(O7:O30)</f>
        <v>0</v>
      </c>
      <c r="P31" s="29">
        <f t="array" ref="P31">MAX(IF($C$46:$C$69="Closed",P$7:P$30))</f>
        <v>0</v>
      </c>
      <c r="Q31" s="26" t="s">
        <v>12</v>
      </c>
      <c r="R31" s="27" t="s">
        <v>12</v>
      </c>
      <c r="S31" s="28">
        <f>MAX(S7:S30)</f>
        <v>0</v>
      </c>
      <c r="T31" s="29">
        <f t="array" ref="T31">MAX(IF($C$46:$C$69="Closed",T$7:T$30))</f>
        <v>0</v>
      </c>
      <c r="U31" s="26" t="s">
        <v>12</v>
      </c>
      <c r="V31" s="27" t="s">
        <v>12</v>
      </c>
      <c r="W31" s="28">
        <f>MAX(W7:W30)</f>
        <v>0</v>
      </c>
      <c r="X31" s="29">
        <f t="array" ref="X31">MAX(IF($C$46:$C$69="Closed",X$7:X$30))</f>
        <v>0</v>
      </c>
      <c r="Y31" s="26" t="s">
        <v>12</v>
      </c>
      <c r="Z31" s="27" t="s">
        <v>12</v>
      </c>
      <c r="AA31" s="28">
        <f>MAX(AA7:AA30)</f>
        <v>0</v>
      </c>
      <c r="AB31" s="29">
        <f t="array" ref="AB31">MAX(IF($C$46:$C$69="Closed",AB$7:AB$30))</f>
        <v>0</v>
      </c>
      <c r="AC31" s="26" t="s">
        <v>12</v>
      </c>
      <c r="AD31" s="27" t="s">
        <v>12</v>
      </c>
      <c r="AE31" s="28">
        <f>MAX(AE7:AE30)</f>
        <v>0</v>
      </c>
      <c r="AF31" s="29">
        <f t="array" ref="AF31">MAX(IF($C$46:$C$69="Closed",AF$7:AF$30))</f>
        <v>0</v>
      </c>
    </row>
    <row r="32" spans="1:32" x14ac:dyDescent="0.25">
      <c r="A32" s="109" t="s">
        <v>128</v>
      </c>
      <c r="B32" s="124"/>
      <c r="C32" s="124"/>
      <c r="D32" s="110"/>
      <c r="E32" s="95">
        <f>'Base Data'!C$6</f>
        <v>0</v>
      </c>
      <c r="F32" s="125"/>
      <c r="G32" s="125"/>
      <c r="H32" s="96"/>
      <c r="I32" s="95">
        <f>'Base Data'!D$6</f>
        <v>0</v>
      </c>
      <c r="J32" s="125"/>
      <c r="K32" s="125"/>
      <c r="L32" s="96"/>
      <c r="M32" s="95">
        <f>'Base Data'!E$6</f>
        <v>0</v>
      </c>
      <c r="N32" s="125"/>
      <c r="O32" s="125"/>
      <c r="P32" s="96"/>
      <c r="Q32" s="95">
        <f>'Base Data'!F$6</f>
        <v>0</v>
      </c>
      <c r="R32" s="125"/>
      <c r="S32" s="125"/>
      <c r="T32" s="96"/>
      <c r="U32" s="95">
        <f>'Base Data'!G$6</f>
        <v>0</v>
      </c>
      <c r="V32" s="125"/>
      <c r="W32" s="125"/>
      <c r="X32" s="96"/>
      <c r="Y32" s="95">
        <f>'Base Data'!H$6</f>
        <v>0</v>
      </c>
      <c r="Z32" s="125"/>
      <c r="AA32" s="125"/>
      <c r="AB32" s="96"/>
      <c r="AC32" s="95">
        <f>'Base Data'!I$6</f>
        <v>0</v>
      </c>
      <c r="AD32" s="125"/>
      <c r="AE32" s="125"/>
      <c r="AF32" s="96"/>
    </row>
    <row r="33" spans="1:32" x14ac:dyDescent="0.25">
      <c r="A33" s="109" t="s">
        <v>129</v>
      </c>
      <c r="B33" s="124"/>
      <c r="C33" s="124"/>
      <c r="D33" s="110"/>
      <c r="E33" s="95">
        <f>'Base Data'!C$7</f>
        <v>0</v>
      </c>
      <c r="F33" s="125"/>
      <c r="G33" s="125"/>
      <c r="H33" s="96"/>
      <c r="I33" s="95">
        <f>'Base Data'!D$7</f>
        <v>0</v>
      </c>
      <c r="J33" s="125"/>
      <c r="K33" s="125"/>
      <c r="L33" s="96"/>
      <c r="M33" s="95">
        <f>'Base Data'!E$7</f>
        <v>0</v>
      </c>
      <c r="N33" s="125"/>
      <c r="O33" s="125"/>
      <c r="P33" s="96"/>
      <c r="Q33" s="95">
        <f>'Base Data'!F$7</f>
        <v>0</v>
      </c>
      <c r="R33" s="125"/>
      <c r="S33" s="125"/>
      <c r="T33" s="96"/>
      <c r="U33" s="95">
        <f>'Base Data'!G$7</f>
        <v>0</v>
      </c>
      <c r="V33" s="125"/>
      <c r="W33" s="125"/>
      <c r="X33" s="96"/>
      <c r="Y33" s="95">
        <f>'Base Data'!H$7</f>
        <v>0</v>
      </c>
      <c r="Z33" s="125"/>
      <c r="AA33" s="125"/>
      <c r="AB33" s="96"/>
      <c r="AC33" s="95">
        <f>'Base Data'!I$7</f>
        <v>0</v>
      </c>
      <c r="AD33" s="125"/>
      <c r="AE33" s="125"/>
      <c r="AF33" s="96"/>
    </row>
    <row r="34" spans="1:32" x14ac:dyDescent="0.25">
      <c r="A34" s="109" t="s">
        <v>130</v>
      </c>
      <c r="B34" s="124"/>
      <c r="C34" s="124"/>
      <c r="D34" s="110"/>
      <c r="E34" s="119" t="str">
        <f>IF(E5="Link Type: Interstate (Mainline)",INDEX(Cap_Mnln_Cap,MATCH(E33,Cap_Mnln_Spd,0))*E32,IF(E5="Link Type: Ramp (Intertate to Interstate/C-D)",INDEX(Cap_ItoI_Cap,MATCH(E33,Cap_ItoI_Speed,-1))*E32,IF(E5="Link Type: Ramp (Signalized Intersection)",INDEX(Cap_Sig_Cap,MATCH(RuralUrban,Cap_Sig_RorU,0))*E32,IF(E5="Link Type: Ramp (AWSC Intersection)",Cap_AWSC*E32,"Manually Determine"))))</f>
        <v>Manually Determine</v>
      </c>
      <c r="F34" s="120"/>
      <c r="G34" s="120"/>
      <c r="H34" s="121"/>
      <c r="I34" s="119" t="str">
        <f>IF(I5="Link Type: Interstate (Mainline)",INDEX(Cap_Mnln_Cap,MATCH(I33,Cap_Mnln_Spd,0))*I32,IF(I5="Link Type: Ramp (Intertate to Interstate/C-D)",INDEX(Cap_ItoI_Cap,MATCH(I33,Cap_ItoI_Speed,-1))*I32,IF(I5="Link Type: Ramp (Signalized Intersection)",INDEX(Cap_Sig_Cap,MATCH(RuralUrban,Cap_Sig_RorU,0))*I32,IF(I5="Link Type: Ramp (AWSC Intersection)",Cap_AWSC*I32,"Manually Determine"))))</f>
        <v>Manually Determine</v>
      </c>
      <c r="J34" s="120"/>
      <c r="K34" s="120"/>
      <c r="L34" s="121"/>
      <c r="M34" s="119" t="str">
        <f>IF(M5="Link Type: Interstate (Mainline)",INDEX(Cap_Mnln_Cap,MATCH(M33,Cap_Mnln_Spd,0))*M32,IF(M5="Link Type: Ramp (Intertate to Interstate/C-D)",INDEX(Cap_ItoI_Cap,MATCH(M33,Cap_ItoI_Speed,-1))*M32,IF(M5="Link Type: Ramp (Signalized Intersection)",INDEX(Cap_Sig_Cap,MATCH(RuralUrban,Cap_Sig_RorU,0))*M32,IF(M5="Link Type: Ramp (AWSC Intersection)",Cap_AWSC*M32,"Manually Determine"))))</f>
        <v>Manually Determine</v>
      </c>
      <c r="N34" s="120"/>
      <c r="O34" s="120"/>
      <c r="P34" s="121"/>
      <c r="Q34" s="119" t="str">
        <f>IF(Q5="Link Type: Interstate (Mainline)",INDEX(Cap_Mnln_Cap,MATCH(Q33,Cap_Mnln_Spd,0))*Q32,IF(Q5="Link Type: Ramp (Intertate to Interstate/C-D)",INDEX(Cap_ItoI_Cap,MATCH(Q33,Cap_ItoI_Speed,-1))*Q32,IF(Q5="Link Type: Ramp (Signalized Intersection)",INDEX(Cap_Sig_Cap,MATCH(RuralUrban,Cap_Sig_RorU,0))*Q32,IF(Q5="Link Type: Ramp (AWSC Intersection)",Cap_AWSC*Q32,"Manually Determine"))))</f>
        <v>Manually Determine</v>
      </c>
      <c r="R34" s="120"/>
      <c r="S34" s="120"/>
      <c r="T34" s="121"/>
      <c r="U34" s="119" t="str">
        <f>IF(U5="Link Type: Interstate (Mainline)",INDEX(Cap_Mnln_Cap,MATCH(U33,Cap_Mnln_Spd,0))*U32,IF(U5="Link Type: Ramp (Intertate to Interstate/C-D)",INDEX(Cap_ItoI_Cap,MATCH(U33,Cap_ItoI_Speed,-1))*U32,IF(U5="Link Type: Ramp (Signalized Intersection)",INDEX(Cap_Sig_Cap,MATCH(RuralUrban,Cap_Sig_RorU,0))*U32,IF(U5="Link Type: Ramp (AWSC Intersection)",Cap_AWSC*U32,"Manually Determine"))))</f>
        <v>Manually Determine</v>
      </c>
      <c r="V34" s="120"/>
      <c r="W34" s="120"/>
      <c r="X34" s="121"/>
      <c r="Y34" s="119" t="str">
        <f>IF(Y5="Link Type: Interstate (Mainline)",INDEX(Cap_Mnln_Cap,MATCH(Y33,Cap_Mnln_Spd,0))*Y32,IF(Y5="Link Type: Ramp (Intertate to Interstate/C-D)",INDEX(Cap_ItoI_Cap,MATCH(Y33,Cap_ItoI_Speed,-1))*Y32,IF(Y5="Link Type: Ramp (Signalized Intersection)",INDEX(Cap_Sig_Cap,MATCH(RuralUrban,Cap_Sig_RorU,0))*Y32,IF(Y5="Link Type: Ramp (AWSC Intersection)",Cap_AWSC*Y32,"Manually Determine"))))</f>
        <v>Manually Determine</v>
      </c>
      <c r="Z34" s="120"/>
      <c r="AA34" s="120"/>
      <c r="AB34" s="121"/>
      <c r="AC34" s="119" t="str">
        <f>IF(AC5="Link Type: Interstate (Mainline)",INDEX(Cap_Mnln_Cap,MATCH(AC33,Cap_Mnln_Spd,0))*AC32,IF(AC5="Link Type: Ramp (Intertate to Interstate/C-D)",INDEX(Cap_ItoI_Cap,MATCH(AC33,Cap_ItoI_Speed,-1))*AC32,IF(AC5="Link Type: Ramp (Signalized Intersection)",INDEX(Cap_Sig_Cap,MATCH(RuralUrban,Cap_Sig_RorU,0))*AC32,IF(AC5="Link Type: Ramp (AWSC Intersection)",Cap_AWSC*AC32,"Manually Determine"))))</f>
        <v>Manually Determine</v>
      </c>
      <c r="AD34" s="120"/>
      <c r="AE34" s="120"/>
      <c r="AF34" s="121"/>
    </row>
    <row r="35" spans="1:32" x14ac:dyDescent="0.25">
      <c r="A35" s="103" t="s">
        <v>11</v>
      </c>
      <c r="B35" s="123"/>
      <c r="C35" s="123"/>
      <c r="D35" s="104"/>
      <c r="E35" s="93" t="str">
        <f>IF(LEFT(G5,4)="Ramp",IF(AND(H31&gt;700,H31&gt;G31), "Potential Issue","Acceptable"),IF(H31&gt;G31,"Potential Issue","Acceptable"))</f>
        <v>Acceptable</v>
      </c>
      <c r="F35" s="115"/>
      <c r="G35" s="115"/>
      <c r="H35" s="94"/>
      <c r="I35" s="93" t="str">
        <f>IF(LEFT(K5,4)="Ramp",IF(AND(L31&gt;700,L31&gt;K31), "Potential Issue","Acceptable"),IF(L31&gt;K31,"Potential Issue","Acceptable"))</f>
        <v>Acceptable</v>
      </c>
      <c r="J35" s="115"/>
      <c r="K35" s="115"/>
      <c r="L35" s="94"/>
      <c r="M35" s="93" t="str">
        <f>IF(LEFT(O5,4)="Ramp",IF(AND(P31&gt;700,P31&gt;O31), "Potential Issue","Acceptable"),IF(P31&gt;O31,"Potential Issue","Acceptable"))</f>
        <v>Acceptable</v>
      </c>
      <c r="N35" s="115"/>
      <c r="O35" s="115"/>
      <c r="P35" s="94"/>
      <c r="Q35" s="93" t="str">
        <f>IF(LEFT(S5,4)="Ramp",IF(AND(T31&gt;700,T31&gt;S31), "Potential Issue","Acceptable"),IF(T31&gt;S31,"Potential Issue","Acceptable"))</f>
        <v>Acceptable</v>
      </c>
      <c r="R35" s="115"/>
      <c r="S35" s="115"/>
      <c r="T35" s="94"/>
      <c r="U35" s="93" t="str">
        <f>IF(LEFT(W5,4)="Ramp",IF(AND(X31&gt;700,X31&gt;W31), "Potential Issue","Acceptable"),IF(X31&gt;W31,"Potential Issue","Acceptable"))</f>
        <v>Acceptable</v>
      </c>
      <c r="V35" s="115"/>
      <c r="W35" s="115"/>
      <c r="X35" s="94"/>
      <c r="Y35" s="93" t="str">
        <f>IF(LEFT(AA5,4)="Ramp",IF(AND(AB31&gt;700,AB31&gt;AA31), "Potential Issue","Acceptable"),IF(AB31&gt;AA31,"Potential Issue","Acceptable"))</f>
        <v>Acceptable</v>
      </c>
      <c r="Z35" s="115"/>
      <c r="AA35" s="115"/>
      <c r="AB35" s="94"/>
      <c r="AC35" s="93" t="str">
        <f>IF(LEFT(AE5,4)="Ramp",IF(AND(AF31&gt;700,AF31&gt;AE31), "Potential Issue","Acceptable"),IF(AF31&gt;AE31,"Potential Issue","Acceptable"))</f>
        <v>Acceptable</v>
      </c>
      <c r="AD35" s="115"/>
      <c r="AE35" s="115"/>
      <c r="AF35" s="94"/>
    </row>
    <row r="36" spans="1:32" s="37" customFormat="1" ht="60" customHeight="1" thickBot="1" x14ac:dyDescent="0.3">
      <c r="A36" s="112" t="s">
        <v>21</v>
      </c>
      <c r="B36" s="113"/>
      <c r="C36" s="113"/>
      <c r="D36" s="114"/>
      <c r="E36" s="83"/>
      <c r="F36" s="111"/>
      <c r="G36" s="111"/>
      <c r="H36" s="84"/>
      <c r="I36" s="83"/>
      <c r="J36" s="111"/>
      <c r="K36" s="111"/>
      <c r="L36" s="84"/>
      <c r="M36" s="83"/>
      <c r="N36" s="111"/>
      <c r="O36" s="111"/>
      <c r="P36" s="84"/>
      <c r="Q36" s="83"/>
      <c r="R36" s="111"/>
      <c r="S36" s="111"/>
      <c r="T36" s="84"/>
      <c r="U36" s="83"/>
      <c r="V36" s="111"/>
      <c r="W36" s="111"/>
      <c r="X36" s="84"/>
      <c r="Y36" s="83"/>
      <c r="Z36" s="111"/>
      <c r="AA36" s="111"/>
      <c r="AB36" s="84"/>
      <c r="AC36" s="83"/>
      <c r="AD36" s="111"/>
      <c r="AE36" s="111"/>
      <c r="AF36" s="84"/>
    </row>
    <row r="37" spans="1:32" s="33" customFormat="1" ht="30" customHeight="1" x14ac:dyDescent="0.25">
      <c r="A37" s="35"/>
      <c r="B37" s="35"/>
      <c r="C37" s="35"/>
      <c r="D37" s="35"/>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row>
    <row r="38" spans="1:32" x14ac:dyDescent="0.25">
      <c r="B38" s="5" t="s">
        <v>8</v>
      </c>
    </row>
    <row r="39" spans="1:32" x14ac:dyDescent="0.25">
      <c r="B39" s="4" t="s">
        <v>7</v>
      </c>
    </row>
    <row r="40" spans="1:32" x14ac:dyDescent="0.25">
      <c r="B40" s="6" t="s">
        <v>9</v>
      </c>
    </row>
    <row r="41" spans="1:32" x14ac:dyDescent="0.25">
      <c r="B41" s="9" t="s">
        <v>10</v>
      </c>
    </row>
    <row r="43" spans="1:32" ht="18.75" x14ac:dyDescent="0.3">
      <c r="B43" s="42" t="s">
        <v>35</v>
      </c>
    </row>
    <row r="44" spans="1:32" x14ac:dyDescent="0.25">
      <c r="B44" s="43" t="s">
        <v>36</v>
      </c>
      <c r="C44" t="str">
        <f>'Base Data'!M7</f>
        <v>Weekday or Night-time Only</v>
      </c>
    </row>
    <row r="45" spans="1:32" x14ac:dyDescent="0.25">
      <c r="B45" s="1" t="s">
        <v>6</v>
      </c>
      <c r="C45" s="41" t="s">
        <v>32</v>
      </c>
    </row>
    <row r="46" spans="1:32" x14ac:dyDescent="0.25">
      <c r="B46" s="1">
        <v>12</v>
      </c>
      <c r="C46" s="40" t="str">
        <f>IF(ISBLANK('Base Data'!N9),"Open","Closed")</f>
        <v>Open</v>
      </c>
    </row>
    <row r="47" spans="1:32" x14ac:dyDescent="0.25">
      <c r="B47" s="1">
        <v>1</v>
      </c>
      <c r="C47" s="40" t="str">
        <f>IF(ISBLANK('Base Data'!N10),"Open","Closed")</f>
        <v>Open</v>
      </c>
    </row>
    <row r="48" spans="1:32" x14ac:dyDescent="0.25">
      <c r="B48" s="1">
        <v>2</v>
      </c>
      <c r="C48" s="40" t="str">
        <f>IF(ISBLANK('Base Data'!N11),"Open","Closed")</f>
        <v>Open</v>
      </c>
    </row>
    <row r="49" spans="2:3" x14ac:dyDescent="0.25">
      <c r="B49" s="1">
        <v>3</v>
      </c>
      <c r="C49" s="40" t="str">
        <f>IF(ISBLANK('Base Data'!N12),"Open","Closed")</f>
        <v>Open</v>
      </c>
    </row>
    <row r="50" spans="2:3" x14ac:dyDescent="0.25">
      <c r="B50" s="1">
        <v>4</v>
      </c>
      <c r="C50" s="40" t="str">
        <f>IF(ISBLANK('Base Data'!N13),"Open","Closed")</f>
        <v>Open</v>
      </c>
    </row>
    <row r="51" spans="2:3" x14ac:dyDescent="0.25">
      <c r="B51" s="1">
        <v>5</v>
      </c>
      <c r="C51" s="40" t="str">
        <f>IF(ISBLANK('Base Data'!N14),"Open","Closed")</f>
        <v>Open</v>
      </c>
    </row>
    <row r="52" spans="2:3" x14ac:dyDescent="0.25">
      <c r="B52" s="1">
        <v>6</v>
      </c>
      <c r="C52" s="40" t="str">
        <f>IF(ISBLANK('Base Data'!N15),"Open","Closed")</f>
        <v>Open</v>
      </c>
    </row>
    <row r="53" spans="2:3" x14ac:dyDescent="0.25">
      <c r="B53" s="1">
        <v>7</v>
      </c>
      <c r="C53" s="40" t="str">
        <f>IF(ISBLANK('Base Data'!N16),"Open","Closed")</f>
        <v>Open</v>
      </c>
    </row>
    <row r="54" spans="2:3" x14ac:dyDescent="0.25">
      <c r="B54" s="1">
        <v>8</v>
      </c>
      <c r="C54" s="40" t="str">
        <f>IF(ISBLANK('Base Data'!N17),"Open","Closed")</f>
        <v>Open</v>
      </c>
    </row>
    <row r="55" spans="2:3" x14ac:dyDescent="0.25">
      <c r="B55" s="1">
        <v>9</v>
      </c>
      <c r="C55" s="40" t="str">
        <f>IF(ISBLANK('Base Data'!N18),"Open","Closed")</f>
        <v>Open</v>
      </c>
    </row>
    <row r="56" spans="2:3" x14ac:dyDescent="0.25">
      <c r="B56" s="1">
        <v>10</v>
      </c>
      <c r="C56" s="40" t="str">
        <f>IF(ISBLANK('Base Data'!N19),"Open","Closed")</f>
        <v>Open</v>
      </c>
    </row>
    <row r="57" spans="2:3" x14ac:dyDescent="0.25">
      <c r="B57" s="1">
        <v>11</v>
      </c>
      <c r="C57" s="40" t="str">
        <f>IF(ISBLANK('Base Data'!N20),"Open","Closed")</f>
        <v>Open</v>
      </c>
    </row>
    <row r="58" spans="2:3" x14ac:dyDescent="0.25">
      <c r="B58" s="1">
        <v>12</v>
      </c>
      <c r="C58" s="40" t="str">
        <f>IF(ISBLANK('Base Data'!N21),"Open","Closed")</f>
        <v>Open</v>
      </c>
    </row>
    <row r="59" spans="2:3" x14ac:dyDescent="0.25">
      <c r="B59" s="1">
        <v>1</v>
      </c>
      <c r="C59" s="40" t="str">
        <f>IF(ISBLANK('Base Data'!N22),"Open","Closed")</f>
        <v>Open</v>
      </c>
    </row>
    <row r="60" spans="2:3" x14ac:dyDescent="0.25">
      <c r="B60" s="1">
        <v>2</v>
      </c>
      <c r="C60" s="40" t="str">
        <f>IF(ISBLANK('Base Data'!N23),"Open","Closed")</f>
        <v>Open</v>
      </c>
    </row>
    <row r="61" spans="2:3" x14ac:dyDescent="0.25">
      <c r="B61" s="1">
        <v>3</v>
      </c>
      <c r="C61" s="40" t="str">
        <f>IF(ISBLANK('Base Data'!N24),"Open","Closed")</f>
        <v>Open</v>
      </c>
    </row>
    <row r="62" spans="2:3" x14ac:dyDescent="0.25">
      <c r="B62" s="1">
        <v>4</v>
      </c>
      <c r="C62" s="40" t="str">
        <f>IF(ISBLANK('Base Data'!N25),"Open","Closed")</f>
        <v>Open</v>
      </c>
    </row>
    <row r="63" spans="2:3" x14ac:dyDescent="0.25">
      <c r="B63" s="1">
        <v>5</v>
      </c>
      <c r="C63" s="40" t="str">
        <f>IF(ISBLANK('Base Data'!N26),"Open","Closed")</f>
        <v>Open</v>
      </c>
    </row>
    <row r="64" spans="2:3" x14ac:dyDescent="0.25">
      <c r="B64" s="1">
        <v>6</v>
      </c>
      <c r="C64" s="40" t="str">
        <f>IF(ISBLANK('Base Data'!N27),"Open","Closed")</f>
        <v>Open</v>
      </c>
    </row>
    <row r="65" spans="2:3" x14ac:dyDescent="0.25">
      <c r="B65" s="1">
        <v>7</v>
      </c>
      <c r="C65" s="40" t="str">
        <f>IF(ISBLANK('Base Data'!N28),"Open","Closed")</f>
        <v>Open</v>
      </c>
    </row>
    <row r="66" spans="2:3" x14ac:dyDescent="0.25">
      <c r="B66" s="1">
        <v>8</v>
      </c>
      <c r="C66" s="40" t="str">
        <f>IF(ISBLANK('Base Data'!N29),"Open","Closed")</f>
        <v>Open</v>
      </c>
    </row>
    <row r="67" spans="2:3" x14ac:dyDescent="0.25">
      <c r="B67" s="1">
        <v>9</v>
      </c>
      <c r="C67" s="40" t="str">
        <f>IF(ISBLANK('Base Data'!N30),"Open","Closed")</f>
        <v>Open</v>
      </c>
    </row>
    <row r="68" spans="2:3" x14ac:dyDescent="0.25">
      <c r="B68" s="1">
        <v>10</v>
      </c>
      <c r="C68" s="40" t="str">
        <f>IF(ISBLANK('Base Data'!N31),"Open","Closed")</f>
        <v>Open</v>
      </c>
    </row>
    <row r="69" spans="2:3" x14ac:dyDescent="0.25">
      <c r="B69" s="1">
        <v>11</v>
      </c>
      <c r="C69" s="40" t="str">
        <f>IF(ISBLANK('Base Data'!N32),"Open","Closed")</f>
        <v>Open</v>
      </c>
    </row>
  </sheetData>
  <mergeCells count="67">
    <mergeCell ref="I34:L34"/>
    <mergeCell ref="M34:P34"/>
    <mergeCell ref="Q34:T34"/>
    <mergeCell ref="U34:X34"/>
    <mergeCell ref="Y34:AB34"/>
    <mergeCell ref="U32:X32"/>
    <mergeCell ref="Y32:AB32"/>
    <mergeCell ref="AC32:AF32"/>
    <mergeCell ref="I33:L33"/>
    <mergeCell ref="M33:P33"/>
    <mergeCell ref="Q33:T33"/>
    <mergeCell ref="U33:X33"/>
    <mergeCell ref="Y33:AB33"/>
    <mergeCell ref="AC33:AF33"/>
    <mergeCell ref="I35:L35"/>
    <mergeCell ref="M35:P35"/>
    <mergeCell ref="Q35:T35"/>
    <mergeCell ref="U35:X35"/>
    <mergeCell ref="A31:D31"/>
    <mergeCell ref="A35:D35"/>
    <mergeCell ref="E35:H35"/>
    <mergeCell ref="A32:D32"/>
    <mergeCell ref="A33:D33"/>
    <mergeCell ref="E32:H32"/>
    <mergeCell ref="E33:H33"/>
    <mergeCell ref="A34:D34"/>
    <mergeCell ref="E34:H34"/>
    <mergeCell ref="I32:L32"/>
    <mergeCell ref="M32:P32"/>
    <mergeCell ref="Q32:T32"/>
    <mergeCell ref="A1:AF2"/>
    <mergeCell ref="Q5:T5"/>
    <mergeCell ref="U5:X5"/>
    <mergeCell ref="B3:D3"/>
    <mergeCell ref="B4:D4"/>
    <mergeCell ref="A3:A6"/>
    <mergeCell ref="E4:H4"/>
    <mergeCell ref="I4:L4"/>
    <mergeCell ref="M4:P4"/>
    <mergeCell ref="Q4:T4"/>
    <mergeCell ref="E3:H3"/>
    <mergeCell ref="I3:L3"/>
    <mergeCell ref="M3:P3"/>
    <mergeCell ref="Q3:T3"/>
    <mergeCell ref="U3:X3"/>
    <mergeCell ref="U4:X4"/>
    <mergeCell ref="B5:D5"/>
    <mergeCell ref="E5:H5"/>
    <mergeCell ref="I5:L5"/>
    <mergeCell ref="M5:P5"/>
    <mergeCell ref="Y3:AB3"/>
    <mergeCell ref="Y4:AB4"/>
    <mergeCell ref="Y5:AB5"/>
    <mergeCell ref="Y35:AB35"/>
    <mergeCell ref="AC3:AF3"/>
    <mergeCell ref="AC4:AF4"/>
    <mergeCell ref="AC5:AF5"/>
    <mergeCell ref="AC35:AF35"/>
    <mergeCell ref="AC34:AF34"/>
    <mergeCell ref="U36:X36"/>
    <mergeCell ref="Y36:AB36"/>
    <mergeCell ref="AC36:AF36"/>
    <mergeCell ref="A36:D36"/>
    <mergeCell ref="E36:H36"/>
    <mergeCell ref="I36:L36"/>
    <mergeCell ref="M36:P36"/>
    <mergeCell ref="Q36:T36"/>
  </mergeCells>
  <conditionalFormatting sqref="A7:A30 H7:H30 L7:L30 P7:P30 T7:T30 X7:X30 AB7:AB30 AF7:AF30">
    <cfRule type="expression" dxfId="2" priority="1">
      <formula>$C46="Closed"</formula>
    </cfRule>
  </conditionalFormatting>
  <pageMargins left="0.7" right="0.7" top="1" bottom="0.75" header="0.3" footer="0.3"/>
  <pageSetup paperSize="17" fitToWidth="1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AF69"/>
  <sheetViews>
    <sheetView zoomScaleNormal="100" workbookViewId="0">
      <selection sqref="A1:AF2"/>
    </sheetView>
  </sheetViews>
  <sheetFormatPr defaultRowHeight="15" x14ac:dyDescent="0.25"/>
  <cols>
    <col min="1" max="1" width="5.7109375" customWidth="1"/>
    <col min="2" max="32" width="13.28515625" customWidth="1"/>
  </cols>
  <sheetData>
    <row r="1" spans="1:32" ht="18.75" customHeight="1" x14ac:dyDescent="0.25">
      <c r="A1" s="99" t="str">
        <f ca="1">"Traffic Analysis of Burden on Detour Route as a Result of"&amp;CHAR(10)&amp;"Closure of "&amp;Closure&amp;": "&amp;RIGHT(CELL("Filename",A1),LEN(CELL("Filename",A1))-FIND("]",CELL("Filename",A1)))</f>
        <v>Traffic Analysis of Burden on Detour Route as a Result of
Closure of &lt;Road From &amp; Direction&gt; to &lt;Road To &amp; Direction&gt;, Ramp &lt;Letter from Interchange Book&gt;: Saturday</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row>
    <row r="2" spans="1:32" ht="18.75" customHeight="1" thickBot="1" x14ac:dyDescent="0.3">
      <c r="A2" s="100"/>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row>
    <row r="3" spans="1:32" s="32" customFormat="1" ht="30" customHeight="1" x14ac:dyDescent="0.25">
      <c r="A3" s="126" t="s">
        <v>6</v>
      </c>
      <c r="B3" s="87" t="str">
        <f>'Base Data'!B4</f>
        <v>&lt;Link Name&gt;</v>
      </c>
      <c r="C3" s="116"/>
      <c r="D3" s="88"/>
      <c r="E3" s="87" t="str">
        <f>'Base Data'!C4</f>
        <v>&lt;Link Name&gt;</v>
      </c>
      <c r="F3" s="116"/>
      <c r="G3" s="116"/>
      <c r="H3" s="88"/>
      <c r="I3" s="87" t="str">
        <f>'Base Data'!D4</f>
        <v>&lt;Link Name&gt;</v>
      </c>
      <c r="J3" s="116"/>
      <c r="K3" s="116"/>
      <c r="L3" s="88"/>
      <c r="M3" s="87" t="str">
        <f>'Base Data'!E4</f>
        <v>&lt;Link Name&gt;</v>
      </c>
      <c r="N3" s="116"/>
      <c r="O3" s="116"/>
      <c r="P3" s="88"/>
      <c r="Q3" s="87" t="str">
        <f>'Base Data'!F4</f>
        <v>&lt;Link Name&gt;</v>
      </c>
      <c r="R3" s="116"/>
      <c r="S3" s="116"/>
      <c r="T3" s="88"/>
      <c r="U3" s="87" t="str">
        <f>'Base Data'!G4</f>
        <v>&lt;Link Name&gt;</v>
      </c>
      <c r="V3" s="116"/>
      <c r="W3" s="116"/>
      <c r="X3" s="88"/>
      <c r="Y3" s="87" t="str">
        <f>'Base Data'!H4</f>
        <v>&lt;Link Name&gt;</v>
      </c>
      <c r="Z3" s="116"/>
      <c r="AA3" s="116"/>
      <c r="AB3" s="88"/>
      <c r="AC3" s="87" t="str">
        <f>'Base Data'!I4</f>
        <v>&lt;Link Name&gt;</v>
      </c>
      <c r="AD3" s="116"/>
      <c r="AE3" s="116"/>
      <c r="AF3" s="88"/>
    </row>
    <row r="4" spans="1:32" ht="15" customHeight="1" x14ac:dyDescent="0.25">
      <c r="A4" s="127"/>
      <c r="B4" s="89" t="str">
        <f>'Base Data'!B5</f>
        <v>Closed Ramp</v>
      </c>
      <c r="C4" s="117"/>
      <c r="D4" s="90"/>
      <c r="E4" s="89" t="str">
        <f>'Base Data'!C5</f>
        <v>Detour: Link 1</v>
      </c>
      <c r="F4" s="117"/>
      <c r="G4" s="117"/>
      <c r="H4" s="90"/>
      <c r="I4" s="89" t="str">
        <f>'Base Data'!D5</f>
        <v>Detour: Link 2</v>
      </c>
      <c r="J4" s="117"/>
      <c r="K4" s="117"/>
      <c r="L4" s="90"/>
      <c r="M4" s="89" t="str">
        <f>'Base Data'!E5</f>
        <v>Detour: Link 3</v>
      </c>
      <c r="N4" s="117"/>
      <c r="O4" s="117"/>
      <c r="P4" s="90"/>
      <c r="Q4" s="89" t="str">
        <f>'Base Data'!F5</f>
        <v>Detour: Link 4</v>
      </c>
      <c r="R4" s="117"/>
      <c r="S4" s="117"/>
      <c r="T4" s="90"/>
      <c r="U4" s="89" t="str">
        <f>'Base Data'!G5</f>
        <v>Detour: Link 5</v>
      </c>
      <c r="V4" s="117"/>
      <c r="W4" s="117"/>
      <c r="X4" s="90"/>
      <c r="Y4" s="89" t="str">
        <f>'Base Data'!H5</f>
        <v>Detour: Link 6</v>
      </c>
      <c r="Z4" s="117"/>
      <c r="AA4" s="117"/>
      <c r="AB4" s="90"/>
      <c r="AC4" s="89" t="str">
        <f>'Base Data'!I5</f>
        <v>Detour: Link 7</v>
      </c>
      <c r="AD4" s="117"/>
      <c r="AE4" s="117"/>
      <c r="AF4" s="90"/>
    </row>
    <row r="5" spans="1:32" ht="30" customHeight="1" x14ac:dyDescent="0.25">
      <c r="A5" s="128"/>
      <c r="B5" s="91" t="str">
        <f>'Base Data'!B8</f>
        <v>Select Link Type</v>
      </c>
      <c r="C5" s="118"/>
      <c r="D5" s="92"/>
      <c r="E5" s="91" t="str">
        <f>'Base Data'!C8</f>
        <v>Select Link Type</v>
      </c>
      <c r="F5" s="118"/>
      <c r="G5" s="118"/>
      <c r="H5" s="92"/>
      <c r="I5" s="91" t="str">
        <f>'Base Data'!D8</f>
        <v>Select Link Type</v>
      </c>
      <c r="J5" s="118"/>
      <c r="K5" s="118"/>
      <c r="L5" s="92"/>
      <c r="M5" s="91" t="str">
        <f>'Base Data'!E8</f>
        <v>Select Link Type</v>
      </c>
      <c r="N5" s="118"/>
      <c r="O5" s="118"/>
      <c r="P5" s="92"/>
      <c r="Q5" s="91" t="str">
        <f>'Base Data'!F8</f>
        <v>Select Link Type</v>
      </c>
      <c r="R5" s="118"/>
      <c r="S5" s="118"/>
      <c r="T5" s="92"/>
      <c r="U5" s="91" t="str">
        <f>'Base Data'!G8</f>
        <v>Select Link Type</v>
      </c>
      <c r="V5" s="118"/>
      <c r="W5" s="118"/>
      <c r="X5" s="92"/>
      <c r="Y5" s="91" t="str">
        <f>'Base Data'!H8</f>
        <v>Select Link Type</v>
      </c>
      <c r="Z5" s="118"/>
      <c r="AA5" s="118"/>
      <c r="AB5" s="92"/>
      <c r="AC5" s="91" t="str">
        <f>'Base Data'!I8</f>
        <v>Select Link Type</v>
      </c>
      <c r="AD5" s="118"/>
      <c r="AE5" s="118"/>
      <c r="AF5" s="92"/>
    </row>
    <row r="6" spans="1:32" ht="54.95" customHeight="1" thickBot="1" x14ac:dyDescent="0.3">
      <c r="A6" s="108"/>
      <c r="B6" s="8" t="s">
        <v>96</v>
      </c>
      <c r="C6" s="10" t="s">
        <v>25</v>
      </c>
      <c r="D6" s="7" t="s">
        <v>95</v>
      </c>
      <c r="E6" s="8" t="s">
        <v>66</v>
      </c>
      <c r="F6" s="10" t="s">
        <v>25</v>
      </c>
      <c r="G6" s="60" t="s">
        <v>97</v>
      </c>
      <c r="H6" s="7" t="s">
        <v>98</v>
      </c>
      <c r="I6" s="8" t="s">
        <v>77</v>
      </c>
      <c r="J6" s="10" t="s">
        <v>25</v>
      </c>
      <c r="K6" s="60" t="s">
        <v>99</v>
      </c>
      <c r="L6" s="7" t="s">
        <v>100</v>
      </c>
      <c r="M6" s="8" t="s">
        <v>80</v>
      </c>
      <c r="N6" s="10" t="s">
        <v>25</v>
      </c>
      <c r="O6" s="60" t="s">
        <v>101</v>
      </c>
      <c r="P6" s="7" t="s">
        <v>102</v>
      </c>
      <c r="Q6" s="8" t="s">
        <v>83</v>
      </c>
      <c r="R6" s="10" t="s">
        <v>25</v>
      </c>
      <c r="S6" s="60" t="s">
        <v>103</v>
      </c>
      <c r="T6" s="7" t="s">
        <v>104</v>
      </c>
      <c r="U6" s="8" t="s">
        <v>86</v>
      </c>
      <c r="V6" s="10" t="s">
        <v>25</v>
      </c>
      <c r="W6" s="60" t="s">
        <v>105</v>
      </c>
      <c r="X6" s="7" t="s">
        <v>106</v>
      </c>
      <c r="Y6" s="8" t="s">
        <v>89</v>
      </c>
      <c r="Z6" s="10" t="s">
        <v>25</v>
      </c>
      <c r="AA6" s="60" t="s">
        <v>107</v>
      </c>
      <c r="AB6" s="7" t="s">
        <v>108</v>
      </c>
      <c r="AC6" s="8" t="s">
        <v>92</v>
      </c>
      <c r="AD6" s="10" t="s">
        <v>25</v>
      </c>
      <c r="AE6" s="60" t="s">
        <v>109</v>
      </c>
      <c r="AF6" s="7" t="s">
        <v>110</v>
      </c>
    </row>
    <row r="7" spans="1:32" s="45" customFormat="1" x14ac:dyDescent="0.25">
      <c r="A7" s="44">
        <v>12</v>
      </c>
      <c r="B7" s="14">
        <f>'Base Data'!B9/'Base Data'!$G$3</f>
        <v>0</v>
      </c>
      <c r="C7" s="48"/>
      <c r="D7" s="50">
        <f>B7*C7</f>
        <v>0</v>
      </c>
      <c r="E7" s="14">
        <f>'Base Data'!C9/'Base Data'!$G$3</f>
        <v>0</v>
      </c>
      <c r="F7" s="48"/>
      <c r="G7" s="49">
        <f>E7*F7</f>
        <v>0</v>
      </c>
      <c r="H7" s="50">
        <f>$D7+G7</f>
        <v>0</v>
      </c>
      <c r="I7" s="14">
        <f>'Base Data'!D9/'Base Data'!$G$3</f>
        <v>0</v>
      </c>
      <c r="J7" s="48"/>
      <c r="K7" s="49">
        <f>I7*J7</f>
        <v>0</v>
      </c>
      <c r="L7" s="50">
        <f>$D7+K7</f>
        <v>0</v>
      </c>
      <c r="M7" s="14">
        <f>'Base Data'!E9/'Base Data'!$G$3</f>
        <v>0</v>
      </c>
      <c r="N7" s="48"/>
      <c r="O7" s="49">
        <f>M7*N7</f>
        <v>0</v>
      </c>
      <c r="P7" s="50">
        <f>$D7+O7</f>
        <v>0</v>
      </c>
      <c r="Q7" s="14">
        <f>'Base Data'!F9/'Base Data'!$G$3</f>
        <v>0</v>
      </c>
      <c r="R7" s="48"/>
      <c r="S7" s="49">
        <f>Q7*R7</f>
        <v>0</v>
      </c>
      <c r="T7" s="50">
        <f>$D7+S7</f>
        <v>0</v>
      </c>
      <c r="U7" s="14">
        <f>'Base Data'!G9/'Base Data'!$G$3</f>
        <v>0</v>
      </c>
      <c r="V7" s="48"/>
      <c r="W7" s="49">
        <f>U7*V7</f>
        <v>0</v>
      </c>
      <c r="X7" s="50">
        <f>$D7+W7</f>
        <v>0</v>
      </c>
      <c r="Y7" s="14">
        <f>'Base Data'!H9/'Base Data'!$G$3</f>
        <v>0</v>
      </c>
      <c r="Z7" s="48"/>
      <c r="AA7" s="49">
        <f>Y7*Z7</f>
        <v>0</v>
      </c>
      <c r="AB7" s="50">
        <f>$D7+AA7</f>
        <v>0</v>
      </c>
      <c r="AC7" s="14">
        <f>'Base Data'!I9/'Base Data'!$G$3</f>
        <v>0</v>
      </c>
      <c r="AD7" s="48"/>
      <c r="AE7" s="49">
        <f>AC7*AD7</f>
        <v>0</v>
      </c>
      <c r="AF7" s="50">
        <f>$D7+AE7</f>
        <v>0</v>
      </c>
    </row>
    <row r="8" spans="1:32" s="45" customFormat="1" x14ac:dyDescent="0.25">
      <c r="A8" s="46">
        <v>1</v>
      </c>
      <c r="B8" s="14">
        <f>'Base Data'!B10/'Base Data'!$G$3</f>
        <v>0</v>
      </c>
      <c r="C8" s="51"/>
      <c r="D8" s="15">
        <f t="shared" ref="D8:D30" si="0">B8*C8</f>
        <v>0</v>
      </c>
      <c r="E8" s="16">
        <f>'Base Data'!C10/'Base Data'!$G$3</f>
        <v>0</v>
      </c>
      <c r="F8" s="51"/>
      <c r="G8" s="52">
        <f t="shared" ref="G8:G30" si="1">E8*F8</f>
        <v>0</v>
      </c>
      <c r="H8" s="15">
        <f t="shared" ref="H8:H30" si="2">$D8+G8</f>
        <v>0</v>
      </c>
      <c r="I8" s="16">
        <f>'Base Data'!D10/'Base Data'!$G$3</f>
        <v>0</v>
      </c>
      <c r="J8" s="51"/>
      <c r="K8" s="52">
        <f t="shared" ref="K8:K30" si="3">I8*J8</f>
        <v>0</v>
      </c>
      <c r="L8" s="15">
        <f t="shared" ref="L8:L30" si="4">$D8+K8</f>
        <v>0</v>
      </c>
      <c r="M8" s="16">
        <f>'Base Data'!E10/'Base Data'!$G$3</f>
        <v>0</v>
      </c>
      <c r="N8" s="51"/>
      <c r="O8" s="52">
        <f t="shared" ref="O8:O30" si="5">M8*N8</f>
        <v>0</v>
      </c>
      <c r="P8" s="15">
        <f t="shared" ref="P8:P30" si="6">$D8+O8</f>
        <v>0</v>
      </c>
      <c r="Q8" s="16">
        <f>'Base Data'!F10/'Base Data'!$G$3</f>
        <v>0</v>
      </c>
      <c r="R8" s="51"/>
      <c r="S8" s="52">
        <f t="shared" ref="S8:S30" si="7">Q8*R8</f>
        <v>0</v>
      </c>
      <c r="T8" s="15">
        <f t="shared" ref="T8:T30" si="8">$D8+S8</f>
        <v>0</v>
      </c>
      <c r="U8" s="16">
        <f>'Base Data'!G10/'Base Data'!$G$3</f>
        <v>0</v>
      </c>
      <c r="V8" s="51"/>
      <c r="W8" s="52">
        <f t="shared" ref="W8:W30" si="9">U8*V8</f>
        <v>0</v>
      </c>
      <c r="X8" s="15">
        <f t="shared" ref="X8:X30" si="10">$D8+W8</f>
        <v>0</v>
      </c>
      <c r="Y8" s="16">
        <f>'Base Data'!H10/'Base Data'!$G$3</f>
        <v>0</v>
      </c>
      <c r="Z8" s="51"/>
      <c r="AA8" s="52">
        <f t="shared" ref="AA8:AA30" si="11">Y8*Z8</f>
        <v>0</v>
      </c>
      <c r="AB8" s="15">
        <f t="shared" ref="AB8:AB30" si="12">$D8+AA8</f>
        <v>0</v>
      </c>
      <c r="AC8" s="16">
        <f>'Base Data'!I10/'Base Data'!$G$3</f>
        <v>0</v>
      </c>
      <c r="AD8" s="51"/>
      <c r="AE8" s="52">
        <f t="shared" ref="AE8:AE30" si="13">AC8*AD8</f>
        <v>0</v>
      </c>
      <c r="AF8" s="15">
        <f t="shared" ref="AF8:AF30" si="14">$D8+AE8</f>
        <v>0</v>
      </c>
    </row>
    <row r="9" spans="1:32" s="45" customFormat="1" x14ac:dyDescent="0.25">
      <c r="A9" s="46">
        <v>2</v>
      </c>
      <c r="B9" s="14">
        <f>'Base Data'!B11/'Base Data'!$G$3</f>
        <v>0</v>
      </c>
      <c r="C9" s="51"/>
      <c r="D9" s="15">
        <f t="shared" si="0"/>
        <v>0</v>
      </c>
      <c r="E9" s="16">
        <f>'Base Data'!C11/'Base Data'!$G$3</f>
        <v>0</v>
      </c>
      <c r="F9" s="51"/>
      <c r="G9" s="52">
        <f t="shared" si="1"/>
        <v>0</v>
      </c>
      <c r="H9" s="15">
        <f t="shared" si="2"/>
        <v>0</v>
      </c>
      <c r="I9" s="16">
        <f>'Base Data'!D11/'Base Data'!$G$3</f>
        <v>0</v>
      </c>
      <c r="J9" s="51"/>
      <c r="K9" s="52">
        <f t="shared" si="3"/>
        <v>0</v>
      </c>
      <c r="L9" s="15">
        <f t="shared" si="4"/>
        <v>0</v>
      </c>
      <c r="M9" s="16">
        <f>'Base Data'!E11/'Base Data'!$G$3</f>
        <v>0</v>
      </c>
      <c r="N9" s="51"/>
      <c r="O9" s="52">
        <f t="shared" si="5"/>
        <v>0</v>
      </c>
      <c r="P9" s="15">
        <f t="shared" si="6"/>
        <v>0</v>
      </c>
      <c r="Q9" s="16">
        <f>'Base Data'!F11/'Base Data'!$G$3</f>
        <v>0</v>
      </c>
      <c r="R9" s="51"/>
      <c r="S9" s="52">
        <f t="shared" si="7"/>
        <v>0</v>
      </c>
      <c r="T9" s="15">
        <f t="shared" si="8"/>
        <v>0</v>
      </c>
      <c r="U9" s="16">
        <f>'Base Data'!G11/'Base Data'!$G$3</f>
        <v>0</v>
      </c>
      <c r="V9" s="51"/>
      <c r="W9" s="52">
        <f t="shared" si="9"/>
        <v>0</v>
      </c>
      <c r="X9" s="15">
        <f t="shared" si="10"/>
        <v>0</v>
      </c>
      <c r="Y9" s="16">
        <f>'Base Data'!H11/'Base Data'!$G$3</f>
        <v>0</v>
      </c>
      <c r="Z9" s="51"/>
      <c r="AA9" s="52">
        <f t="shared" si="11"/>
        <v>0</v>
      </c>
      <c r="AB9" s="15">
        <f t="shared" si="12"/>
        <v>0</v>
      </c>
      <c r="AC9" s="16">
        <f>'Base Data'!I11/'Base Data'!$G$3</f>
        <v>0</v>
      </c>
      <c r="AD9" s="51"/>
      <c r="AE9" s="52">
        <f t="shared" si="13"/>
        <v>0</v>
      </c>
      <c r="AF9" s="15">
        <f t="shared" si="14"/>
        <v>0</v>
      </c>
    </row>
    <row r="10" spans="1:32" s="45" customFormat="1" x14ac:dyDescent="0.25">
      <c r="A10" s="46">
        <v>3</v>
      </c>
      <c r="B10" s="14">
        <f>'Base Data'!B12/'Base Data'!$G$3</f>
        <v>0</v>
      </c>
      <c r="C10" s="51"/>
      <c r="D10" s="15">
        <f t="shared" si="0"/>
        <v>0</v>
      </c>
      <c r="E10" s="16">
        <f>'Base Data'!C12/'Base Data'!$G$3</f>
        <v>0</v>
      </c>
      <c r="F10" s="51"/>
      <c r="G10" s="52">
        <f t="shared" si="1"/>
        <v>0</v>
      </c>
      <c r="H10" s="15">
        <f t="shared" si="2"/>
        <v>0</v>
      </c>
      <c r="I10" s="16">
        <f>'Base Data'!D12/'Base Data'!$G$3</f>
        <v>0</v>
      </c>
      <c r="J10" s="51"/>
      <c r="K10" s="52">
        <f t="shared" si="3"/>
        <v>0</v>
      </c>
      <c r="L10" s="15">
        <f t="shared" si="4"/>
        <v>0</v>
      </c>
      <c r="M10" s="16">
        <f>'Base Data'!E12/'Base Data'!$G$3</f>
        <v>0</v>
      </c>
      <c r="N10" s="51"/>
      <c r="O10" s="52">
        <f t="shared" si="5"/>
        <v>0</v>
      </c>
      <c r="P10" s="15">
        <f t="shared" si="6"/>
        <v>0</v>
      </c>
      <c r="Q10" s="16">
        <f>'Base Data'!F12/'Base Data'!$G$3</f>
        <v>0</v>
      </c>
      <c r="R10" s="51"/>
      <c r="S10" s="52">
        <f t="shared" si="7"/>
        <v>0</v>
      </c>
      <c r="T10" s="15">
        <f t="shared" si="8"/>
        <v>0</v>
      </c>
      <c r="U10" s="16">
        <f>'Base Data'!G12/'Base Data'!$G$3</f>
        <v>0</v>
      </c>
      <c r="V10" s="51"/>
      <c r="W10" s="52">
        <f t="shared" si="9"/>
        <v>0</v>
      </c>
      <c r="X10" s="15">
        <f t="shared" si="10"/>
        <v>0</v>
      </c>
      <c r="Y10" s="16">
        <f>'Base Data'!H12/'Base Data'!$G$3</f>
        <v>0</v>
      </c>
      <c r="Z10" s="51"/>
      <c r="AA10" s="52">
        <f t="shared" si="11"/>
        <v>0</v>
      </c>
      <c r="AB10" s="15">
        <f t="shared" si="12"/>
        <v>0</v>
      </c>
      <c r="AC10" s="16">
        <f>'Base Data'!I12/'Base Data'!$G$3</f>
        <v>0</v>
      </c>
      <c r="AD10" s="51"/>
      <c r="AE10" s="52">
        <f t="shared" si="13"/>
        <v>0</v>
      </c>
      <c r="AF10" s="15">
        <f t="shared" si="14"/>
        <v>0</v>
      </c>
    </row>
    <row r="11" spans="1:32" s="45" customFormat="1" x14ac:dyDescent="0.25">
      <c r="A11" s="46">
        <v>4</v>
      </c>
      <c r="B11" s="14">
        <f>'Base Data'!B13/'Base Data'!$G$3</f>
        <v>0</v>
      </c>
      <c r="C11" s="51"/>
      <c r="D11" s="15">
        <f t="shared" si="0"/>
        <v>0</v>
      </c>
      <c r="E11" s="16">
        <f>'Base Data'!C13/'Base Data'!$G$3</f>
        <v>0</v>
      </c>
      <c r="F11" s="51"/>
      <c r="G11" s="52">
        <f t="shared" si="1"/>
        <v>0</v>
      </c>
      <c r="H11" s="15">
        <f t="shared" si="2"/>
        <v>0</v>
      </c>
      <c r="I11" s="16">
        <f>'Base Data'!D13/'Base Data'!$G$3</f>
        <v>0</v>
      </c>
      <c r="J11" s="51"/>
      <c r="K11" s="52">
        <f t="shared" si="3"/>
        <v>0</v>
      </c>
      <c r="L11" s="15">
        <f t="shared" si="4"/>
        <v>0</v>
      </c>
      <c r="M11" s="16">
        <f>'Base Data'!E13/'Base Data'!$G$3</f>
        <v>0</v>
      </c>
      <c r="N11" s="51"/>
      <c r="O11" s="52">
        <f t="shared" si="5"/>
        <v>0</v>
      </c>
      <c r="P11" s="15">
        <f t="shared" si="6"/>
        <v>0</v>
      </c>
      <c r="Q11" s="16">
        <f>'Base Data'!F13/'Base Data'!$G$3</f>
        <v>0</v>
      </c>
      <c r="R11" s="51"/>
      <c r="S11" s="52">
        <f t="shared" si="7"/>
        <v>0</v>
      </c>
      <c r="T11" s="15">
        <f t="shared" si="8"/>
        <v>0</v>
      </c>
      <c r="U11" s="16">
        <f>'Base Data'!G13/'Base Data'!$G$3</f>
        <v>0</v>
      </c>
      <c r="V11" s="51"/>
      <c r="W11" s="52">
        <f t="shared" si="9"/>
        <v>0</v>
      </c>
      <c r="X11" s="15">
        <f t="shared" si="10"/>
        <v>0</v>
      </c>
      <c r="Y11" s="16">
        <f>'Base Data'!H13/'Base Data'!$G$3</f>
        <v>0</v>
      </c>
      <c r="Z11" s="51"/>
      <c r="AA11" s="52">
        <f t="shared" si="11"/>
        <v>0</v>
      </c>
      <c r="AB11" s="15">
        <f t="shared" si="12"/>
        <v>0</v>
      </c>
      <c r="AC11" s="16">
        <f>'Base Data'!I13/'Base Data'!$G$3</f>
        <v>0</v>
      </c>
      <c r="AD11" s="51"/>
      <c r="AE11" s="52">
        <f t="shared" si="13"/>
        <v>0</v>
      </c>
      <c r="AF11" s="15">
        <f t="shared" si="14"/>
        <v>0</v>
      </c>
    </row>
    <row r="12" spans="1:32" s="45" customFormat="1" x14ac:dyDescent="0.25">
      <c r="A12" s="46">
        <v>5</v>
      </c>
      <c r="B12" s="14">
        <f>'Base Data'!B14/'Base Data'!$G$3</f>
        <v>0</v>
      </c>
      <c r="C12" s="51"/>
      <c r="D12" s="15">
        <f t="shared" si="0"/>
        <v>0</v>
      </c>
      <c r="E12" s="16">
        <f>'Base Data'!C14/'Base Data'!$G$3</f>
        <v>0</v>
      </c>
      <c r="F12" s="51"/>
      <c r="G12" s="52">
        <f t="shared" si="1"/>
        <v>0</v>
      </c>
      <c r="H12" s="15">
        <f t="shared" si="2"/>
        <v>0</v>
      </c>
      <c r="I12" s="16">
        <f>'Base Data'!D14/'Base Data'!$G$3</f>
        <v>0</v>
      </c>
      <c r="J12" s="51"/>
      <c r="K12" s="52">
        <f t="shared" si="3"/>
        <v>0</v>
      </c>
      <c r="L12" s="15">
        <f t="shared" si="4"/>
        <v>0</v>
      </c>
      <c r="M12" s="16">
        <f>'Base Data'!E14/'Base Data'!$G$3</f>
        <v>0</v>
      </c>
      <c r="N12" s="51"/>
      <c r="O12" s="52">
        <f t="shared" si="5"/>
        <v>0</v>
      </c>
      <c r="P12" s="15">
        <f t="shared" si="6"/>
        <v>0</v>
      </c>
      <c r="Q12" s="16">
        <f>'Base Data'!F14/'Base Data'!$G$3</f>
        <v>0</v>
      </c>
      <c r="R12" s="51"/>
      <c r="S12" s="52">
        <f t="shared" si="7"/>
        <v>0</v>
      </c>
      <c r="T12" s="15">
        <f t="shared" si="8"/>
        <v>0</v>
      </c>
      <c r="U12" s="16">
        <f>'Base Data'!G14/'Base Data'!$G$3</f>
        <v>0</v>
      </c>
      <c r="V12" s="51"/>
      <c r="W12" s="52">
        <f t="shared" si="9"/>
        <v>0</v>
      </c>
      <c r="X12" s="15">
        <f t="shared" si="10"/>
        <v>0</v>
      </c>
      <c r="Y12" s="16">
        <f>'Base Data'!H14/'Base Data'!$G$3</f>
        <v>0</v>
      </c>
      <c r="Z12" s="51"/>
      <c r="AA12" s="52">
        <f t="shared" si="11"/>
        <v>0</v>
      </c>
      <c r="AB12" s="15">
        <f t="shared" si="12"/>
        <v>0</v>
      </c>
      <c r="AC12" s="16">
        <f>'Base Data'!I14/'Base Data'!$G$3</f>
        <v>0</v>
      </c>
      <c r="AD12" s="51"/>
      <c r="AE12" s="52">
        <f t="shared" si="13"/>
        <v>0</v>
      </c>
      <c r="AF12" s="15">
        <f t="shared" si="14"/>
        <v>0</v>
      </c>
    </row>
    <row r="13" spans="1:32" s="45" customFormat="1" x14ac:dyDescent="0.25">
      <c r="A13" s="46">
        <v>6</v>
      </c>
      <c r="B13" s="14">
        <f>'Base Data'!B15/'Base Data'!$G$3</f>
        <v>0</v>
      </c>
      <c r="C13" s="51"/>
      <c r="D13" s="15">
        <f t="shared" si="0"/>
        <v>0</v>
      </c>
      <c r="E13" s="16">
        <f>'Base Data'!C15/'Base Data'!$G$3</f>
        <v>0</v>
      </c>
      <c r="F13" s="51"/>
      <c r="G13" s="52">
        <f t="shared" si="1"/>
        <v>0</v>
      </c>
      <c r="H13" s="15">
        <f t="shared" si="2"/>
        <v>0</v>
      </c>
      <c r="I13" s="16">
        <f>'Base Data'!D15/'Base Data'!$G$3</f>
        <v>0</v>
      </c>
      <c r="J13" s="51"/>
      <c r="K13" s="52">
        <f t="shared" si="3"/>
        <v>0</v>
      </c>
      <c r="L13" s="15">
        <f t="shared" si="4"/>
        <v>0</v>
      </c>
      <c r="M13" s="16">
        <f>'Base Data'!E15/'Base Data'!$G$3</f>
        <v>0</v>
      </c>
      <c r="N13" s="51"/>
      <c r="O13" s="52">
        <f t="shared" si="5"/>
        <v>0</v>
      </c>
      <c r="P13" s="15">
        <f t="shared" si="6"/>
        <v>0</v>
      </c>
      <c r="Q13" s="16">
        <f>'Base Data'!F15/'Base Data'!$G$3</f>
        <v>0</v>
      </c>
      <c r="R13" s="51"/>
      <c r="S13" s="52">
        <f t="shared" si="7"/>
        <v>0</v>
      </c>
      <c r="T13" s="15">
        <f t="shared" si="8"/>
        <v>0</v>
      </c>
      <c r="U13" s="16">
        <f>'Base Data'!G15/'Base Data'!$G$3</f>
        <v>0</v>
      </c>
      <c r="V13" s="51"/>
      <c r="W13" s="52">
        <f t="shared" si="9"/>
        <v>0</v>
      </c>
      <c r="X13" s="15">
        <f t="shared" si="10"/>
        <v>0</v>
      </c>
      <c r="Y13" s="16">
        <f>'Base Data'!H15/'Base Data'!$G$3</f>
        <v>0</v>
      </c>
      <c r="Z13" s="51"/>
      <c r="AA13" s="52">
        <f t="shared" si="11"/>
        <v>0</v>
      </c>
      <c r="AB13" s="15">
        <f t="shared" si="12"/>
        <v>0</v>
      </c>
      <c r="AC13" s="16">
        <f>'Base Data'!I15/'Base Data'!$G$3</f>
        <v>0</v>
      </c>
      <c r="AD13" s="51"/>
      <c r="AE13" s="52">
        <f t="shared" si="13"/>
        <v>0</v>
      </c>
      <c r="AF13" s="15">
        <f t="shared" si="14"/>
        <v>0</v>
      </c>
    </row>
    <row r="14" spans="1:32" s="45" customFormat="1" x14ac:dyDescent="0.25">
      <c r="A14" s="46">
        <v>7</v>
      </c>
      <c r="B14" s="14">
        <f>'Base Data'!B16/'Base Data'!$G$3</f>
        <v>0</v>
      </c>
      <c r="C14" s="51"/>
      <c r="D14" s="15">
        <f t="shared" si="0"/>
        <v>0</v>
      </c>
      <c r="E14" s="16">
        <f>'Base Data'!C16/'Base Data'!$G$3</f>
        <v>0</v>
      </c>
      <c r="F14" s="51"/>
      <c r="G14" s="52">
        <f t="shared" si="1"/>
        <v>0</v>
      </c>
      <c r="H14" s="15">
        <f t="shared" si="2"/>
        <v>0</v>
      </c>
      <c r="I14" s="16">
        <f>'Base Data'!D16/'Base Data'!$G$3</f>
        <v>0</v>
      </c>
      <c r="J14" s="51"/>
      <c r="K14" s="52">
        <f t="shared" si="3"/>
        <v>0</v>
      </c>
      <c r="L14" s="15">
        <f t="shared" si="4"/>
        <v>0</v>
      </c>
      <c r="M14" s="16">
        <f>'Base Data'!E16/'Base Data'!$G$3</f>
        <v>0</v>
      </c>
      <c r="N14" s="51"/>
      <c r="O14" s="52">
        <f t="shared" si="5"/>
        <v>0</v>
      </c>
      <c r="P14" s="15">
        <f t="shared" si="6"/>
        <v>0</v>
      </c>
      <c r="Q14" s="16">
        <f>'Base Data'!F16/'Base Data'!$G$3</f>
        <v>0</v>
      </c>
      <c r="R14" s="51"/>
      <c r="S14" s="52">
        <f t="shared" si="7"/>
        <v>0</v>
      </c>
      <c r="T14" s="15">
        <f t="shared" si="8"/>
        <v>0</v>
      </c>
      <c r="U14" s="16">
        <f>'Base Data'!G16/'Base Data'!$G$3</f>
        <v>0</v>
      </c>
      <c r="V14" s="51"/>
      <c r="W14" s="52">
        <f t="shared" si="9"/>
        <v>0</v>
      </c>
      <c r="X14" s="15">
        <f t="shared" si="10"/>
        <v>0</v>
      </c>
      <c r="Y14" s="16">
        <f>'Base Data'!H16/'Base Data'!$G$3</f>
        <v>0</v>
      </c>
      <c r="Z14" s="51"/>
      <c r="AA14" s="52">
        <f t="shared" si="11"/>
        <v>0</v>
      </c>
      <c r="AB14" s="15">
        <f t="shared" si="12"/>
        <v>0</v>
      </c>
      <c r="AC14" s="16">
        <f>'Base Data'!I16/'Base Data'!$G$3</f>
        <v>0</v>
      </c>
      <c r="AD14" s="51"/>
      <c r="AE14" s="52">
        <f t="shared" si="13"/>
        <v>0</v>
      </c>
      <c r="AF14" s="15">
        <f t="shared" si="14"/>
        <v>0</v>
      </c>
    </row>
    <row r="15" spans="1:32" s="45" customFormat="1" x14ac:dyDescent="0.25">
      <c r="A15" s="46">
        <v>8</v>
      </c>
      <c r="B15" s="14">
        <f>'Base Data'!B17/'Base Data'!$G$3</f>
        <v>0</v>
      </c>
      <c r="C15" s="51"/>
      <c r="D15" s="15">
        <f t="shared" si="0"/>
        <v>0</v>
      </c>
      <c r="E15" s="16">
        <f>'Base Data'!C17/'Base Data'!$G$3</f>
        <v>0</v>
      </c>
      <c r="F15" s="51"/>
      <c r="G15" s="52">
        <f t="shared" si="1"/>
        <v>0</v>
      </c>
      <c r="H15" s="15">
        <f t="shared" si="2"/>
        <v>0</v>
      </c>
      <c r="I15" s="16">
        <f>'Base Data'!D17/'Base Data'!$G$3</f>
        <v>0</v>
      </c>
      <c r="J15" s="51"/>
      <c r="K15" s="52">
        <f t="shared" si="3"/>
        <v>0</v>
      </c>
      <c r="L15" s="15">
        <f t="shared" si="4"/>
        <v>0</v>
      </c>
      <c r="M15" s="16">
        <f>'Base Data'!E17/'Base Data'!$G$3</f>
        <v>0</v>
      </c>
      <c r="N15" s="51"/>
      <c r="O15" s="52">
        <f t="shared" si="5"/>
        <v>0</v>
      </c>
      <c r="P15" s="15">
        <f t="shared" si="6"/>
        <v>0</v>
      </c>
      <c r="Q15" s="16">
        <f>'Base Data'!F17/'Base Data'!$G$3</f>
        <v>0</v>
      </c>
      <c r="R15" s="51"/>
      <c r="S15" s="52">
        <f t="shared" si="7"/>
        <v>0</v>
      </c>
      <c r="T15" s="15">
        <f t="shared" si="8"/>
        <v>0</v>
      </c>
      <c r="U15" s="16">
        <f>'Base Data'!G17/'Base Data'!$G$3</f>
        <v>0</v>
      </c>
      <c r="V15" s="51"/>
      <c r="W15" s="52">
        <f t="shared" si="9"/>
        <v>0</v>
      </c>
      <c r="X15" s="15">
        <f t="shared" si="10"/>
        <v>0</v>
      </c>
      <c r="Y15" s="16">
        <f>'Base Data'!H17/'Base Data'!$G$3</f>
        <v>0</v>
      </c>
      <c r="Z15" s="51"/>
      <c r="AA15" s="52">
        <f t="shared" si="11"/>
        <v>0</v>
      </c>
      <c r="AB15" s="15">
        <f t="shared" si="12"/>
        <v>0</v>
      </c>
      <c r="AC15" s="16">
        <f>'Base Data'!I17/'Base Data'!$G$3</f>
        <v>0</v>
      </c>
      <c r="AD15" s="51"/>
      <c r="AE15" s="52">
        <f t="shared" si="13"/>
        <v>0</v>
      </c>
      <c r="AF15" s="15">
        <f t="shared" si="14"/>
        <v>0</v>
      </c>
    </row>
    <row r="16" spans="1:32" s="45" customFormat="1" x14ac:dyDescent="0.25">
      <c r="A16" s="46">
        <v>9</v>
      </c>
      <c r="B16" s="14">
        <f>'Base Data'!B18/'Base Data'!$G$3</f>
        <v>0</v>
      </c>
      <c r="C16" s="51"/>
      <c r="D16" s="15">
        <f t="shared" si="0"/>
        <v>0</v>
      </c>
      <c r="E16" s="16">
        <f>'Base Data'!C18/'Base Data'!$G$3</f>
        <v>0</v>
      </c>
      <c r="F16" s="51"/>
      <c r="G16" s="52">
        <f t="shared" si="1"/>
        <v>0</v>
      </c>
      <c r="H16" s="15">
        <f t="shared" si="2"/>
        <v>0</v>
      </c>
      <c r="I16" s="16">
        <f>'Base Data'!D18/'Base Data'!$G$3</f>
        <v>0</v>
      </c>
      <c r="J16" s="51"/>
      <c r="K16" s="52">
        <f t="shared" si="3"/>
        <v>0</v>
      </c>
      <c r="L16" s="15">
        <f t="shared" si="4"/>
        <v>0</v>
      </c>
      <c r="M16" s="16">
        <f>'Base Data'!E18/'Base Data'!$G$3</f>
        <v>0</v>
      </c>
      <c r="N16" s="51"/>
      <c r="O16" s="52">
        <f t="shared" si="5"/>
        <v>0</v>
      </c>
      <c r="P16" s="15">
        <f t="shared" si="6"/>
        <v>0</v>
      </c>
      <c r="Q16" s="16">
        <f>'Base Data'!F18/'Base Data'!$G$3</f>
        <v>0</v>
      </c>
      <c r="R16" s="51"/>
      <c r="S16" s="52">
        <f t="shared" si="7"/>
        <v>0</v>
      </c>
      <c r="T16" s="15">
        <f t="shared" si="8"/>
        <v>0</v>
      </c>
      <c r="U16" s="16">
        <f>'Base Data'!G18/'Base Data'!$G$3</f>
        <v>0</v>
      </c>
      <c r="V16" s="51"/>
      <c r="W16" s="52">
        <f t="shared" si="9"/>
        <v>0</v>
      </c>
      <c r="X16" s="15">
        <f t="shared" si="10"/>
        <v>0</v>
      </c>
      <c r="Y16" s="16">
        <f>'Base Data'!H18/'Base Data'!$G$3</f>
        <v>0</v>
      </c>
      <c r="Z16" s="51"/>
      <c r="AA16" s="52">
        <f t="shared" si="11"/>
        <v>0</v>
      </c>
      <c r="AB16" s="15">
        <f t="shared" si="12"/>
        <v>0</v>
      </c>
      <c r="AC16" s="16">
        <f>'Base Data'!I18/'Base Data'!$G$3</f>
        <v>0</v>
      </c>
      <c r="AD16" s="51"/>
      <c r="AE16" s="52">
        <f t="shared" si="13"/>
        <v>0</v>
      </c>
      <c r="AF16" s="15">
        <f t="shared" si="14"/>
        <v>0</v>
      </c>
    </row>
    <row r="17" spans="1:32" s="45" customFormat="1" x14ac:dyDescent="0.25">
      <c r="A17" s="46">
        <v>10</v>
      </c>
      <c r="B17" s="14">
        <f>'Base Data'!B19/'Base Data'!$G$3</f>
        <v>0</v>
      </c>
      <c r="C17" s="51"/>
      <c r="D17" s="15">
        <f t="shared" si="0"/>
        <v>0</v>
      </c>
      <c r="E17" s="16">
        <f>'Base Data'!C19/'Base Data'!$G$3</f>
        <v>0</v>
      </c>
      <c r="F17" s="51"/>
      <c r="G17" s="52">
        <f t="shared" si="1"/>
        <v>0</v>
      </c>
      <c r="H17" s="15">
        <f t="shared" si="2"/>
        <v>0</v>
      </c>
      <c r="I17" s="16">
        <f>'Base Data'!D19/'Base Data'!$G$3</f>
        <v>0</v>
      </c>
      <c r="J17" s="51"/>
      <c r="K17" s="52">
        <f t="shared" si="3"/>
        <v>0</v>
      </c>
      <c r="L17" s="15">
        <f t="shared" si="4"/>
        <v>0</v>
      </c>
      <c r="M17" s="16">
        <f>'Base Data'!E19/'Base Data'!$G$3</f>
        <v>0</v>
      </c>
      <c r="N17" s="51"/>
      <c r="O17" s="52">
        <f t="shared" si="5"/>
        <v>0</v>
      </c>
      <c r="P17" s="15">
        <f t="shared" si="6"/>
        <v>0</v>
      </c>
      <c r="Q17" s="16">
        <f>'Base Data'!F19/'Base Data'!$G$3</f>
        <v>0</v>
      </c>
      <c r="R17" s="51"/>
      <c r="S17" s="52">
        <f t="shared" si="7"/>
        <v>0</v>
      </c>
      <c r="T17" s="15">
        <f t="shared" si="8"/>
        <v>0</v>
      </c>
      <c r="U17" s="16">
        <f>'Base Data'!G19/'Base Data'!$G$3</f>
        <v>0</v>
      </c>
      <c r="V17" s="51"/>
      <c r="W17" s="52">
        <f t="shared" si="9"/>
        <v>0</v>
      </c>
      <c r="X17" s="15">
        <f t="shared" si="10"/>
        <v>0</v>
      </c>
      <c r="Y17" s="16">
        <f>'Base Data'!H19/'Base Data'!$G$3</f>
        <v>0</v>
      </c>
      <c r="Z17" s="51"/>
      <c r="AA17" s="52">
        <f t="shared" si="11"/>
        <v>0</v>
      </c>
      <c r="AB17" s="15">
        <f t="shared" si="12"/>
        <v>0</v>
      </c>
      <c r="AC17" s="16">
        <f>'Base Data'!I19/'Base Data'!$G$3</f>
        <v>0</v>
      </c>
      <c r="AD17" s="51"/>
      <c r="AE17" s="52">
        <f t="shared" si="13"/>
        <v>0</v>
      </c>
      <c r="AF17" s="15">
        <f t="shared" si="14"/>
        <v>0</v>
      </c>
    </row>
    <row r="18" spans="1:32" s="45" customFormat="1" x14ac:dyDescent="0.25">
      <c r="A18" s="46">
        <v>11</v>
      </c>
      <c r="B18" s="14">
        <f>'Base Data'!B20/'Base Data'!$G$3</f>
        <v>0</v>
      </c>
      <c r="C18" s="51"/>
      <c r="D18" s="15">
        <f t="shared" si="0"/>
        <v>0</v>
      </c>
      <c r="E18" s="16">
        <f>'Base Data'!C20/'Base Data'!$G$3</f>
        <v>0</v>
      </c>
      <c r="F18" s="51"/>
      <c r="G18" s="52">
        <f t="shared" si="1"/>
        <v>0</v>
      </c>
      <c r="H18" s="15">
        <f t="shared" si="2"/>
        <v>0</v>
      </c>
      <c r="I18" s="16">
        <f>'Base Data'!D20/'Base Data'!$G$3</f>
        <v>0</v>
      </c>
      <c r="J18" s="51"/>
      <c r="K18" s="52">
        <f t="shared" si="3"/>
        <v>0</v>
      </c>
      <c r="L18" s="15">
        <f t="shared" si="4"/>
        <v>0</v>
      </c>
      <c r="M18" s="16">
        <f>'Base Data'!E20/'Base Data'!$G$3</f>
        <v>0</v>
      </c>
      <c r="N18" s="51"/>
      <c r="O18" s="52">
        <f t="shared" si="5"/>
        <v>0</v>
      </c>
      <c r="P18" s="15">
        <f t="shared" si="6"/>
        <v>0</v>
      </c>
      <c r="Q18" s="16">
        <f>'Base Data'!F20/'Base Data'!$G$3</f>
        <v>0</v>
      </c>
      <c r="R18" s="51"/>
      <c r="S18" s="52">
        <f t="shared" si="7"/>
        <v>0</v>
      </c>
      <c r="T18" s="15">
        <f t="shared" si="8"/>
        <v>0</v>
      </c>
      <c r="U18" s="16">
        <f>'Base Data'!G20/'Base Data'!$G$3</f>
        <v>0</v>
      </c>
      <c r="V18" s="51"/>
      <c r="W18" s="52">
        <f t="shared" si="9"/>
        <v>0</v>
      </c>
      <c r="X18" s="15">
        <f t="shared" si="10"/>
        <v>0</v>
      </c>
      <c r="Y18" s="16">
        <f>'Base Data'!H20/'Base Data'!$G$3</f>
        <v>0</v>
      </c>
      <c r="Z18" s="51"/>
      <c r="AA18" s="52">
        <f t="shared" si="11"/>
        <v>0</v>
      </c>
      <c r="AB18" s="15">
        <f t="shared" si="12"/>
        <v>0</v>
      </c>
      <c r="AC18" s="16">
        <f>'Base Data'!I20/'Base Data'!$G$3</f>
        <v>0</v>
      </c>
      <c r="AD18" s="51"/>
      <c r="AE18" s="52">
        <f t="shared" si="13"/>
        <v>0</v>
      </c>
      <c r="AF18" s="15">
        <f t="shared" si="14"/>
        <v>0</v>
      </c>
    </row>
    <row r="19" spans="1:32" s="45" customFormat="1" x14ac:dyDescent="0.25">
      <c r="A19" s="46">
        <v>12</v>
      </c>
      <c r="B19" s="14">
        <f>'Base Data'!B21/'Base Data'!$G$3</f>
        <v>0</v>
      </c>
      <c r="C19" s="51"/>
      <c r="D19" s="15">
        <f t="shared" si="0"/>
        <v>0</v>
      </c>
      <c r="E19" s="16">
        <f>'Base Data'!C21/'Base Data'!$G$3</f>
        <v>0</v>
      </c>
      <c r="F19" s="51"/>
      <c r="G19" s="52">
        <f t="shared" si="1"/>
        <v>0</v>
      </c>
      <c r="H19" s="15">
        <f t="shared" si="2"/>
        <v>0</v>
      </c>
      <c r="I19" s="16">
        <f>'Base Data'!D21/'Base Data'!$G$3</f>
        <v>0</v>
      </c>
      <c r="J19" s="51"/>
      <c r="K19" s="52">
        <f t="shared" si="3"/>
        <v>0</v>
      </c>
      <c r="L19" s="15">
        <f t="shared" si="4"/>
        <v>0</v>
      </c>
      <c r="M19" s="16">
        <f>'Base Data'!E21/'Base Data'!$G$3</f>
        <v>0</v>
      </c>
      <c r="N19" s="51"/>
      <c r="O19" s="52">
        <f t="shared" si="5"/>
        <v>0</v>
      </c>
      <c r="P19" s="15">
        <f t="shared" si="6"/>
        <v>0</v>
      </c>
      <c r="Q19" s="16">
        <f>'Base Data'!F21/'Base Data'!$G$3</f>
        <v>0</v>
      </c>
      <c r="R19" s="51"/>
      <c r="S19" s="52">
        <f t="shared" si="7"/>
        <v>0</v>
      </c>
      <c r="T19" s="15">
        <f t="shared" si="8"/>
        <v>0</v>
      </c>
      <c r="U19" s="16">
        <f>'Base Data'!G21/'Base Data'!$G$3</f>
        <v>0</v>
      </c>
      <c r="V19" s="51"/>
      <c r="W19" s="52">
        <f t="shared" si="9"/>
        <v>0</v>
      </c>
      <c r="X19" s="15">
        <f t="shared" si="10"/>
        <v>0</v>
      </c>
      <c r="Y19" s="16">
        <f>'Base Data'!H21/'Base Data'!$G$3</f>
        <v>0</v>
      </c>
      <c r="Z19" s="51"/>
      <c r="AA19" s="52">
        <f t="shared" si="11"/>
        <v>0</v>
      </c>
      <c r="AB19" s="15">
        <f t="shared" si="12"/>
        <v>0</v>
      </c>
      <c r="AC19" s="16">
        <f>'Base Data'!I21/'Base Data'!$G$3</f>
        <v>0</v>
      </c>
      <c r="AD19" s="51"/>
      <c r="AE19" s="52">
        <f t="shared" si="13"/>
        <v>0</v>
      </c>
      <c r="AF19" s="15">
        <f t="shared" si="14"/>
        <v>0</v>
      </c>
    </row>
    <row r="20" spans="1:32" s="45" customFormat="1" x14ac:dyDescent="0.25">
      <c r="A20" s="46">
        <v>1</v>
      </c>
      <c r="B20" s="14">
        <f>'Base Data'!B22/'Base Data'!$G$3</f>
        <v>0</v>
      </c>
      <c r="C20" s="51"/>
      <c r="D20" s="15">
        <f t="shared" si="0"/>
        <v>0</v>
      </c>
      <c r="E20" s="16">
        <f>'Base Data'!C22/'Base Data'!$G$3</f>
        <v>0</v>
      </c>
      <c r="F20" s="51"/>
      <c r="G20" s="52">
        <f t="shared" si="1"/>
        <v>0</v>
      </c>
      <c r="H20" s="15">
        <f t="shared" si="2"/>
        <v>0</v>
      </c>
      <c r="I20" s="16">
        <f>'Base Data'!D22/'Base Data'!$G$3</f>
        <v>0</v>
      </c>
      <c r="J20" s="51"/>
      <c r="K20" s="52">
        <f t="shared" si="3"/>
        <v>0</v>
      </c>
      <c r="L20" s="15">
        <f t="shared" si="4"/>
        <v>0</v>
      </c>
      <c r="M20" s="16">
        <f>'Base Data'!E22/'Base Data'!$G$3</f>
        <v>0</v>
      </c>
      <c r="N20" s="51"/>
      <c r="O20" s="52">
        <f t="shared" si="5"/>
        <v>0</v>
      </c>
      <c r="P20" s="15">
        <f t="shared" si="6"/>
        <v>0</v>
      </c>
      <c r="Q20" s="16">
        <f>'Base Data'!F22/'Base Data'!$G$3</f>
        <v>0</v>
      </c>
      <c r="R20" s="51"/>
      <c r="S20" s="52">
        <f t="shared" si="7"/>
        <v>0</v>
      </c>
      <c r="T20" s="15">
        <f t="shared" si="8"/>
        <v>0</v>
      </c>
      <c r="U20" s="16">
        <f>'Base Data'!G22/'Base Data'!$G$3</f>
        <v>0</v>
      </c>
      <c r="V20" s="51"/>
      <c r="W20" s="52">
        <f t="shared" si="9"/>
        <v>0</v>
      </c>
      <c r="X20" s="15">
        <f t="shared" si="10"/>
        <v>0</v>
      </c>
      <c r="Y20" s="16">
        <f>'Base Data'!H22/'Base Data'!$G$3</f>
        <v>0</v>
      </c>
      <c r="Z20" s="51"/>
      <c r="AA20" s="52">
        <f t="shared" si="11"/>
        <v>0</v>
      </c>
      <c r="AB20" s="15">
        <f t="shared" si="12"/>
        <v>0</v>
      </c>
      <c r="AC20" s="16">
        <f>'Base Data'!I22/'Base Data'!$G$3</f>
        <v>0</v>
      </c>
      <c r="AD20" s="51"/>
      <c r="AE20" s="52">
        <f t="shared" si="13"/>
        <v>0</v>
      </c>
      <c r="AF20" s="15">
        <f t="shared" si="14"/>
        <v>0</v>
      </c>
    </row>
    <row r="21" spans="1:32" s="45" customFormat="1" x14ac:dyDescent="0.25">
      <c r="A21" s="46">
        <v>2</v>
      </c>
      <c r="B21" s="14">
        <f>'Base Data'!B23/'Base Data'!$G$3</f>
        <v>0</v>
      </c>
      <c r="C21" s="51"/>
      <c r="D21" s="15">
        <f t="shared" si="0"/>
        <v>0</v>
      </c>
      <c r="E21" s="16">
        <f>'Base Data'!C23/'Base Data'!$G$3</f>
        <v>0</v>
      </c>
      <c r="F21" s="51"/>
      <c r="G21" s="52">
        <f t="shared" si="1"/>
        <v>0</v>
      </c>
      <c r="H21" s="15">
        <f t="shared" si="2"/>
        <v>0</v>
      </c>
      <c r="I21" s="16">
        <f>'Base Data'!D23/'Base Data'!$G$3</f>
        <v>0</v>
      </c>
      <c r="J21" s="51"/>
      <c r="K21" s="52">
        <f t="shared" si="3"/>
        <v>0</v>
      </c>
      <c r="L21" s="15">
        <f t="shared" si="4"/>
        <v>0</v>
      </c>
      <c r="M21" s="16">
        <f>'Base Data'!E23/'Base Data'!$G$3</f>
        <v>0</v>
      </c>
      <c r="N21" s="51"/>
      <c r="O21" s="52">
        <f t="shared" si="5"/>
        <v>0</v>
      </c>
      <c r="P21" s="15">
        <f t="shared" si="6"/>
        <v>0</v>
      </c>
      <c r="Q21" s="16">
        <f>'Base Data'!F23/'Base Data'!$G$3</f>
        <v>0</v>
      </c>
      <c r="R21" s="51"/>
      <c r="S21" s="52">
        <f t="shared" si="7"/>
        <v>0</v>
      </c>
      <c r="T21" s="15">
        <f t="shared" si="8"/>
        <v>0</v>
      </c>
      <c r="U21" s="16">
        <f>'Base Data'!G23/'Base Data'!$G$3</f>
        <v>0</v>
      </c>
      <c r="V21" s="51"/>
      <c r="W21" s="52">
        <f t="shared" si="9"/>
        <v>0</v>
      </c>
      <c r="X21" s="15">
        <f t="shared" si="10"/>
        <v>0</v>
      </c>
      <c r="Y21" s="16">
        <f>'Base Data'!H23/'Base Data'!$G$3</f>
        <v>0</v>
      </c>
      <c r="Z21" s="51"/>
      <c r="AA21" s="52">
        <f t="shared" si="11"/>
        <v>0</v>
      </c>
      <c r="AB21" s="15">
        <f t="shared" si="12"/>
        <v>0</v>
      </c>
      <c r="AC21" s="16">
        <f>'Base Data'!I23/'Base Data'!$G$3</f>
        <v>0</v>
      </c>
      <c r="AD21" s="51"/>
      <c r="AE21" s="52">
        <f t="shared" si="13"/>
        <v>0</v>
      </c>
      <c r="AF21" s="15">
        <f t="shared" si="14"/>
        <v>0</v>
      </c>
    </row>
    <row r="22" spans="1:32" s="45" customFormat="1" x14ac:dyDescent="0.25">
      <c r="A22" s="46">
        <v>3</v>
      </c>
      <c r="B22" s="14">
        <f>'Base Data'!B24/'Base Data'!$G$3</f>
        <v>0</v>
      </c>
      <c r="C22" s="51"/>
      <c r="D22" s="15">
        <f t="shared" si="0"/>
        <v>0</v>
      </c>
      <c r="E22" s="16">
        <f>'Base Data'!C24/'Base Data'!$G$3</f>
        <v>0</v>
      </c>
      <c r="F22" s="51"/>
      <c r="G22" s="52">
        <f t="shared" si="1"/>
        <v>0</v>
      </c>
      <c r="H22" s="15">
        <f t="shared" si="2"/>
        <v>0</v>
      </c>
      <c r="I22" s="16">
        <f>'Base Data'!D24/'Base Data'!$G$3</f>
        <v>0</v>
      </c>
      <c r="J22" s="51"/>
      <c r="K22" s="52">
        <f t="shared" si="3"/>
        <v>0</v>
      </c>
      <c r="L22" s="15">
        <f t="shared" si="4"/>
        <v>0</v>
      </c>
      <c r="M22" s="16">
        <f>'Base Data'!E24/'Base Data'!$G$3</f>
        <v>0</v>
      </c>
      <c r="N22" s="51"/>
      <c r="O22" s="52">
        <f t="shared" si="5"/>
        <v>0</v>
      </c>
      <c r="P22" s="15">
        <f t="shared" si="6"/>
        <v>0</v>
      </c>
      <c r="Q22" s="16">
        <f>'Base Data'!F24/'Base Data'!$G$3</f>
        <v>0</v>
      </c>
      <c r="R22" s="51"/>
      <c r="S22" s="52">
        <f t="shared" si="7"/>
        <v>0</v>
      </c>
      <c r="T22" s="15">
        <f t="shared" si="8"/>
        <v>0</v>
      </c>
      <c r="U22" s="16">
        <f>'Base Data'!G24/'Base Data'!$G$3</f>
        <v>0</v>
      </c>
      <c r="V22" s="51"/>
      <c r="W22" s="52">
        <f t="shared" si="9"/>
        <v>0</v>
      </c>
      <c r="X22" s="15">
        <f t="shared" si="10"/>
        <v>0</v>
      </c>
      <c r="Y22" s="16">
        <f>'Base Data'!H24/'Base Data'!$G$3</f>
        <v>0</v>
      </c>
      <c r="Z22" s="51"/>
      <c r="AA22" s="52">
        <f t="shared" si="11"/>
        <v>0</v>
      </c>
      <c r="AB22" s="15">
        <f t="shared" si="12"/>
        <v>0</v>
      </c>
      <c r="AC22" s="16">
        <f>'Base Data'!I24/'Base Data'!$G$3</f>
        <v>0</v>
      </c>
      <c r="AD22" s="51"/>
      <c r="AE22" s="52">
        <f t="shared" si="13"/>
        <v>0</v>
      </c>
      <c r="AF22" s="15">
        <f t="shared" si="14"/>
        <v>0</v>
      </c>
    </row>
    <row r="23" spans="1:32" s="45" customFormat="1" x14ac:dyDescent="0.25">
      <c r="A23" s="46">
        <v>4</v>
      </c>
      <c r="B23" s="14">
        <f>'Base Data'!B25/'Base Data'!$G$3</f>
        <v>0</v>
      </c>
      <c r="C23" s="51"/>
      <c r="D23" s="15">
        <f t="shared" si="0"/>
        <v>0</v>
      </c>
      <c r="E23" s="16">
        <f>'Base Data'!C25/'Base Data'!$G$3</f>
        <v>0</v>
      </c>
      <c r="F23" s="51"/>
      <c r="G23" s="52">
        <f t="shared" si="1"/>
        <v>0</v>
      </c>
      <c r="H23" s="15">
        <f t="shared" si="2"/>
        <v>0</v>
      </c>
      <c r="I23" s="16">
        <f>'Base Data'!D25/'Base Data'!$G$3</f>
        <v>0</v>
      </c>
      <c r="J23" s="51"/>
      <c r="K23" s="52">
        <f t="shared" si="3"/>
        <v>0</v>
      </c>
      <c r="L23" s="15">
        <f t="shared" si="4"/>
        <v>0</v>
      </c>
      <c r="M23" s="16">
        <f>'Base Data'!E25/'Base Data'!$G$3</f>
        <v>0</v>
      </c>
      <c r="N23" s="51"/>
      <c r="O23" s="52">
        <f t="shared" si="5"/>
        <v>0</v>
      </c>
      <c r="P23" s="15">
        <f t="shared" si="6"/>
        <v>0</v>
      </c>
      <c r="Q23" s="16">
        <f>'Base Data'!F25/'Base Data'!$G$3</f>
        <v>0</v>
      </c>
      <c r="R23" s="51"/>
      <c r="S23" s="52">
        <f t="shared" si="7"/>
        <v>0</v>
      </c>
      <c r="T23" s="15">
        <f t="shared" si="8"/>
        <v>0</v>
      </c>
      <c r="U23" s="16">
        <f>'Base Data'!G25/'Base Data'!$G$3</f>
        <v>0</v>
      </c>
      <c r="V23" s="51"/>
      <c r="W23" s="52">
        <f t="shared" si="9"/>
        <v>0</v>
      </c>
      <c r="X23" s="15">
        <f t="shared" si="10"/>
        <v>0</v>
      </c>
      <c r="Y23" s="16">
        <f>'Base Data'!H25/'Base Data'!$G$3</f>
        <v>0</v>
      </c>
      <c r="Z23" s="51"/>
      <c r="AA23" s="52">
        <f t="shared" si="11"/>
        <v>0</v>
      </c>
      <c r="AB23" s="15">
        <f t="shared" si="12"/>
        <v>0</v>
      </c>
      <c r="AC23" s="16">
        <f>'Base Data'!I25/'Base Data'!$G$3</f>
        <v>0</v>
      </c>
      <c r="AD23" s="51"/>
      <c r="AE23" s="52">
        <f t="shared" si="13"/>
        <v>0</v>
      </c>
      <c r="AF23" s="15">
        <f t="shared" si="14"/>
        <v>0</v>
      </c>
    </row>
    <row r="24" spans="1:32" s="45" customFormat="1" x14ac:dyDescent="0.25">
      <c r="A24" s="46">
        <v>5</v>
      </c>
      <c r="B24" s="14">
        <f>'Base Data'!B26/'Base Data'!$G$3</f>
        <v>0</v>
      </c>
      <c r="C24" s="51"/>
      <c r="D24" s="15">
        <f t="shared" si="0"/>
        <v>0</v>
      </c>
      <c r="E24" s="16">
        <f>'Base Data'!C26/'Base Data'!$G$3</f>
        <v>0</v>
      </c>
      <c r="F24" s="51"/>
      <c r="G24" s="52">
        <f t="shared" si="1"/>
        <v>0</v>
      </c>
      <c r="H24" s="15">
        <f t="shared" si="2"/>
        <v>0</v>
      </c>
      <c r="I24" s="16">
        <f>'Base Data'!D26/'Base Data'!$G$3</f>
        <v>0</v>
      </c>
      <c r="J24" s="51"/>
      <c r="K24" s="52">
        <f t="shared" si="3"/>
        <v>0</v>
      </c>
      <c r="L24" s="15">
        <f t="shared" si="4"/>
        <v>0</v>
      </c>
      <c r="M24" s="16">
        <f>'Base Data'!E26/'Base Data'!$G$3</f>
        <v>0</v>
      </c>
      <c r="N24" s="51"/>
      <c r="O24" s="52">
        <f t="shared" si="5"/>
        <v>0</v>
      </c>
      <c r="P24" s="15">
        <f t="shared" si="6"/>
        <v>0</v>
      </c>
      <c r="Q24" s="16">
        <f>'Base Data'!F26/'Base Data'!$G$3</f>
        <v>0</v>
      </c>
      <c r="R24" s="51"/>
      <c r="S24" s="52">
        <f t="shared" si="7"/>
        <v>0</v>
      </c>
      <c r="T24" s="15">
        <f t="shared" si="8"/>
        <v>0</v>
      </c>
      <c r="U24" s="16">
        <f>'Base Data'!G26/'Base Data'!$G$3</f>
        <v>0</v>
      </c>
      <c r="V24" s="51"/>
      <c r="W24" s="52">
        <f t="shared" si="9"/>
        <v>0</v>
      </c>
      <c r="X24" s="15">
        <f t="shared" si="10"/>
        <v>0</v>
      </c>
      <c r="Y24" s="16">
        <f>'Base Data'!H26/'Base Data'!$G$3</f>
        <v>0</v>
      </c>
      <c r="Z24" s="51"/>
      <c r="AA24" s="52">
        <f t="shared" si="11"/>
        <v>0</v>
      </c>
      <c r="AB24" s="15">
        <f t="shared" si="12"/>
        <v>0</v>
      </c>
      <c r="AC24" s="16">
        <f>'Base Data'!I26/'Base Data'!$G$3</f>
        <v>0</v>
      </c>
      <c r="AD24" s="51"/>
      <c r="AE24" s="52">
        <f t="shared" si="13"/>
        <v>0</v>
      </c>
      <c r="AF24" s="15">
        <f t="shared" si="14"/>
        <v>0</v>
      </c>
    </row>
    <row r="25" spans="1:32" s="45" customFormat="1" x14ac:dyDescent="0.25">
      <c r="A25" s="46">
        <v>6</v>
      </c>
      <c r="B25" s="14">
        <f>'Base Data'!B27/'Base Data'!$G$3</f>
        <v>0</v>
      </c>
      <c r="C25" s="51"/>
      <c r="D25" s="15">
        <f t="shared" si="0"/>
        <v>0</v>
      </c>
      <c r="E25" s="16">
        <f>'Base Data'!C27/'Base Data'!$G$3</f>
        <v>0</v>
      </c>
      <c r="F25" s="51"/>
      <c r="G25" s="52">
        <f t="shared" si="1"/>
        <v>0</v>
      </c>
      <c r="H25" s="15">
        <f t="shared" si="2"/>
        <v>0</v>
      </c>
      <c r="I25" s="16">
        <f>'Base Data'!D27/'Base Data'!$G$3</f>
        <v>0</v>
      </c>
      <c r="J25" s="51"/>
      <c r="K25" s="52">
        <f t="shared" si="3"/>
        <v>0</v>
      </c>
      <c r="L25" s="15">
        <f t="shared" si="4"/>
        <v>0</v>
      </c>
      <c r="M25" s="16">
        <f>'Base Data'!E27/'Base Data'!$G$3</f>
        <v>0</v>
      </c>
      <c r="N25" s="51"/>
      <c r="O25" s="52">
        <f t="shared" si="5"/>
        <v>0</v>
      </c>
      <c r="P25" s="15">
        <f t="shared" si="6"/>
        <v>0</v>
      </c>
      <c r="Q25" s="16">
        <f>'Base Data'!F27/'Base Data'!$G$3</f>
        <v>0</v>
      </c>
      <c r="R25" s="51"/>
      <c r="S25" s="52">
        <f t="shared" si="7"/>
        <v>0</v>
      </c>
      <c r="T25" s="15">
        <f t="shared" si="8"/>
        <v>0</v>
      </c>
      <c r="U25" s="16">
        <f>'Base Data'!G27/'Base Data'!$G$3</f>
        <v>0</v>
      </c>
      <c r="V25" s="51"/>
      <c r="W25" s="52">
        <f t="shared" si="9"/>
        <v>0</v>
      </c>
      <c r="X25" s="15">
        <f t="shared" si="10"/>
        <v>0</v>
      </c>
      <c r="Y25" s="16">
        <f>'Base Data'!H27/'Base Data'!$G$3</f>
        <v>0</v>
      </c>
      <c r="Z25" s="51"/>
      <c r="AA25" s="52">
        <f t="shared" si="11"/>
        <v>0</v>
      </c>
      <c r="AB25" s="15">
        <f t="shared" si="12"/>
        <v>0</v>
      </c>
      <c r="AC25" s="16">
        <f>'Base Data'!I27/'Base Data'!$G$3</f>
        <v>0</v>
      </c>
      <c r="AD25" s="51"/>
      <c r="AE25" s="52">
        <f t="shared" si="13"/>
        <v>0</v>
      </c>
      <c r="AF25" s="15">
        <f t="shared" si="14"/>
        <v>0</v>
      </c>
    </row>
    <row r="26" spans="1:32" s="45" customFormat="1" x14ac:dyDescent="0.25">
      <c r="A26" s="46">
        <v>7</v>
      </c>
      <c r="B26" s="14">
        <f>'Base Data'!B28/'Base Data'!$G$3</f>
        <v>0</v>
      </c>
      <c r="C26" s="51"/>
      <c r="D26" s="15">
        <f t="shared" si="0"/>
        <v>0</v>
      </c>
      <c r="E26" s="16">
        <f>'Base Data'!C28/'Base Data'!$G$3</f>
        <v>0</v>
      </c>
      <c r="F26" s="51"/>
      <c r="G26" s="52">
        <f t="shared" si="1"/>
        <v>0</v>
      </c>
      <c r="H26" s="15">
        <f t="shared" si="2"/>
        <v>0</v>
      </c>
      <c r="I26" s="16">
        <f>'Base Data'!D28/'Base Data'!$G$3</f>
        <v>0</v>
      </c>
      <c r="J26" s="51"/>
      <c r="K26" s="52">
        <f t="shared" si="3"/>
        <v>0</v>
      </c>
      <c r="L26" s="15">
        <f t="shared" si="4"/>
        <v>0</v>
      </c>
      <c r="M26" s="16">
        <f>'Base Data'!E28/'Base Data'!$G$3</f>
        <v>0</v>
      </c>
      <c r="N26" s="51"/>
      <c r="O26" s="52">
        <f t="shared" si="5"/>
        <v>0</v>
      </c>
      <c r="P26" s="15">
        <f t="shared" si="6"/>
        <v>0</v>
      </c>
      <c r="Q26" s="16">
        <f>'Base Data'!F28/'Base Data'!$G$3</f>
        <v>0</v>
      </c>
      <c r="R26" s="51"/>
      <c r="S26" s="52">
        <f t="shared" si="7"/>
        <v>0</v>
      </c>
      <c r="T26" s="15">
        <f t="shared" si="8"/>
        <v>0</v>
      </c>
      <c r="U26" s="16">
        <f>'Base Data'!G28/'Base Data'!$G$3</f>
        <v>0</v>
      </c>
      <c r="V26" s="51"/>
      <c r="W26" s="52">
        <f t="shared" si="9"/>
        <v>0</v>
      </c>
      <c r="X26" s="15">
        <f t="shared" si="10"/>
        <v>0</v>
      </c>
      <c r="Y26" s="16">
        <f>'Base Data'!H28/'Base Data'!$G$3</f>
        <v>0</v>
      </c>
      <c r="Z26" s="51"/>
      <c r="AA26" s="52">
        <f t="shared" si="11"/>
        <v>0</v>
      </c>
      <c r="AB26" s="15">
        <f t="shared" si="12"/>
        <v>0</v>
      </c>
      <c r="AC26" s="16">
        <f>'Base Data'!I28/'Base Data'!$G$3</f>
        <v>0</v>
      </c>
      <c r="AD26" s="51"/>
      <c r="AE26" s="52">
        <f t="shared" si="13"/>
        <v>0</v>
      </c>
      <c r="AF26" s="15">
        <f t="shared" si="14"/>
        <v>0</v>
      </c>
    </row>
    <row r="27" spans="1:32" s="45" customFormat="1" x14ac:dyDescent="0.25">
      <c r="A27" s="46">
        <v>8</v>
      </c>
      <c r="B27" s="14">
        <f>'Base Data'!B29/'Base Data'!$G$3</f>
        <v>0</v>
      </c>
      <c r="C27" s="51"/>
      <c r="D27" s="15">
        <f t="shared" si="0"/>
        <v>0</v>
      </c>
      <c r="E27" s="16">
        <f>'Base Data'!C29/'Base Data'!$G$3</f>
        <v>0</v>
      </c>
      <c r="F27" s="51"/>
      <c r="G27" s="52">
        <f t="shared" si="1"/>
        <v>0</v>
      </c>
      <c r="H27" s="15">
        <f t="shared" si="2"/>
        <v>0</v>
      </c>
      <c r="I27" s="16">
        <f>'Base Data'!D29/'Base Data'!$G$3</f>
        <v>0</v>
      </c>
      <c r="J27" s="51"/>
      <c r="K27" s="52">
        <f t="shared" si="3"/>
        <v>0</v>
      </c>
      <c r="L27" s="15">
        <f t="shared" si="4"/>
        <v>0</v>
      </c>
      <c r="M27" s="16">
        <f>'Base Data'!E29/'Base Data'!$G$3</f>
        <v>0</v>
      </c>
      <c r="N27" s="51"/>
      <c r="O27" s="52">
        <f t="shared" si="5"/>
        <v>0</v>
      </c>
      <c r="P27" s="15">
        <f t="shared" si="6"/>
        <v>0</v>
      </c>
      <c r="Q27" s="16">
        <f>'Base Data'!F29/'Base Data'!$G$3</f>
        <v>0</v>
      </c>
      <c r="R27" s="51"/>
      <c r="S27" s="52">
        <f t="shared" si="7"/>
        <v>0</v>
      </c>
      <c r="T27" s="15">
        <f t="shared" si="8"/>
        <v>0</v>
      </c>
      <c r="U27" s="16">
        <f>'Base Data'!G29/'Base Data'!$G$3</f>
        <v>0</v>
      </c>
      <c r="V27" s="51"/>
      <c r="W27" s="52">
        <f t="shared" si="9"/>
        <v>0</v>
      </c>
      <c r="X27" s="15">
        <f t="shared" si="10"/>
        <v>0</v>
      </c>
      <c r="Y27" s="16">
        <f>'Base Data'!H29/'Base Data'!$G$3</f>
        <v>0</v>
      </c>
      <c r="Z27" s="51"/>
      <c r="AA27" s="52">
        <f t="shared" si="11"/>
        <v>0</v>
      </c>
      <c r="AB27" s="15">
        <f t="shared" si="12"/>
        <v>0</v>
      </c>
      <c r="AC27" s="16">
        <f>'Base Data'!I29/'Base Data'!$G$3</f>
        <v>0</v>
      </c>
      <c r="AD27" s="51"/>
      <c r="AE27" s="52">
        <f t="shared" si="13"/>
        <v>0</v>
      </c>
      <c r="AF27" s="15">
        <f t="shared" si="14"/>
        <v>0</v>
      </c>
    </row>
    <row r="28" spans="1:32" s="45" customFormat="1" x14ac:dyDescent="0.25">
      <c r="A28" s="46">
        <v>9</v>
      </c>
      <c r="B28" s="14">
        <f>'Base Data'!B30/'Base Data'!$G$3</f>
        <v>0</v>
      </c>
      <c r="C28" s="51"/>
      <c r="D28" s="15">
        <f t="shared" si="0"/>
        <v>0</v>
      </c>
      <c r="E28" s="16">
        <f>'Base Data'!C30/'Base Data'!$G$3</f>
        <v>0</v>
      </c>
      <c r="F28" s="51"/>
      <c r="G28" s="52">
        <f t="shared" si="1"/>
        <v>0</v>
      </c>
      <c r="H28" s="15">
        <f t="shared" si="2"/>
        <v>0</v>
      </c>
      <c r="I28" s="16">
        <f>'Base Data'!D30/'Base Data'!$G$3</f>
        <v>0</v>
      </c>
      <c r="J28" s="51"/>
      <c r="K28" s="52">
        <f t="shared" si="3"/>
        <v>0</v>
      </c>
      <c r="L28" s="15">
        <f t="shared" si="4"/>
        <v>0</v>
      </c>
      <c r="M28" s="16">
        <f>'Base Data'!E30/'Base Data'!$G$3</f>
        <v>0</v>
      </c>
      <c r="N28" s="51"/>
      <c r="O28" s="52">
        <f t="shared" si="5"/>
        <v>0</v>
      </c>
      <c r="P28" s="15">
        <f t="shared" si="6"/>
        <v>0</v>
      </c>
      <c r="Q28" s="16">
        <f>'Base Data'!F30/'Base Data'!$G$3</f>
        <v>0</v>
      </c>
      <c r="R28" s="51"/>
      <c r="S28" s="52">
        <f t="shared" si="7"/>
        <v>0</v>
      </c>
      <c r="T28" s="15">
        <f t="shared" si="8"/>
        <v>0</v>
      </c>
      <c r="U28" s="16">
        <f>'Base Data'!G30/'Base Data'!$G$3</f>
        <v>0</v>
      </c>
      <c r="V28" s="51"/>
      <c r="W28" s="52">
        <f t="shared" si="9"/>
        <v>0</v>
      </c>
      <c r="X28" s="15">
        <f t="shared" si="10"/>
        <v>0</v>
      </c>
      <c r="Y28" s="16">
        <f>'Base Data'!H30/'Base Data'!$G$3</f>
        <v>0</v>
      </c>
      <c r="Z28" s="51"/>
      <c r="AA28" s="52">
        <f t="shared" si="11"/>
        <v>0</v>
      </c>
      <c r="AB28" s="15">
        <f t="shared" si="12"/>
        <v>0</v>
      </c>
      <c r="AC28" s="16">
        <f>'Base Data'!I30/'Base Data'!$G$3</f>
        <v>0</v>
      </c>
      <c r="AD28" s="51"/>
      <c r="AE28" s="52">
        <f t="shared" si="13"/>
        <v>0</v>
      </c>
      <c r="AF28" s="15">
        <f t="shared" si="14"/>
        <v>0</v>
      </c>
    </row>
    <row r="29" spans="1:32" s="45" customFormat="1" x14ac:dyDescent="0.25">
      <c r="A29" s="46">
        <v>10</v>
      </c>
      <c r="B29" s="14">
        <f>'Base Data'!B31/'Base Data'!$G$3</f>
        <v>0</v>
      </c>
      <c r="C29" s="51"/>
      <c r="D29" s="15">
        <f t="shared" si="0"/>
        <v>0</v>
      </c>
      <c r="E29" s="16">
        <f>'Base Data'!C31/'Base Data'!$G$3</f>
        <v>0</v>
      </c>
      <c r="F29" s="51"/>
      <c r="G29" s="52">
        <f t="shared" si="1"/>
        <v>0</v>
      </c>
      <c r="H29" s="15">
        <f t="shared" si="2"/>
        <v>0</v>
      </c>
      <c r="I29" s="16">
        <f>'Base Data'!D31/'Base Data'!$G$3</f>
        <v>0</v>
      </c>
      <c r="J29" s="51"/>
      <c r="K29" s="52">
        <f t="shared" si="3"/>
        <v>0</v>
      </c>
      <c r="L29" s="15">
        <f t="shared" si="4"/>
        <v>0</v>
      </c>
      <c r="M29" s="16">
        <f>'Base Data'!E31/'Base Data'!$G$3</f>
        <v>0</v>
      </c>
      <c r="N29" s="51"/>
      <c r="O29" s="52">
        <f t="shared" si="5"/>
        <v>0</v>
      </c>
      <c r="P29" s="15">
        <f t="shared" si="6"/>
        <v>0</v>
      </c>
      <c r="Q29" s="16">
        <f>'Base Data'!F31/'Base Data'!$G$3</f>
        <v>0</v>
      </c>
      <c r="R29" s="51"/>
      <c r="S29" s="52">
        <f t="shared" si="7"/>
        <v>0</v>
      </c>
      <c r="T29" s="15">
        <f t="shared" si="8"/>
        <v>0</v>
      </c>
      <c r="U29" s="16">
        <f>'Base Data'!G31/'Base Data'!$G$3</f>
        <v>0</v>
      </c>
      <c r="V29" s="51"/>
      <c r="W29" s="52">
        <f t="shared" si="9"/>
        <v>0</v>
      </c>
      <c r="X29" s="15">
        <f t="shared" si="10"/>
        <v>0</v>
      </c>
      <c r="Y29" s="16">
        <f>'Base Data'!H31/'Base Data'!$G$3</f>
        <v>0</v>
      </c>
      <c r="Z29" s="51"/>
      <c r="AA29" s="52">
        <f t="shared" si="11"/>
        <v>0</v>
      </c>
      <c r="AB29" s="15">
        <f t="shared" si="12"/>
        <v>0</v>
      </c>
      <c r="AC29" s="16">
        <f>'Base Data'!I31/'Base Data'!$G$3</f>
        <v>0</v>
      </c>
      <c r="AD29" s="51"/>
      <c r="AE29" s="52">
        <f t="shared" si="13"/>
        <v>0</v>
      </c>
      <c r="AF29" s="15">
        <f t="shared" si="14"/>
        <v>0</v>
      </c>
    </row>
    <row r="30" spans="1:32" s="45" customFormat="1" ht="15.75" thickBot="1" x14ac:dyDescent="0.3">
      <c r="A30" s="53">
        <v>11</v>
      </c>
      <c r="B30" s="17">
        <f>'Base Data'!B32/'Base Data'!$G$3</f>
        <v>0</v>
      </c>
      <c r="C30" s="54"/>
      <c r="D30" s="18">
        <f t="shared" si="0"/>
        <v>0</v>
      </c>
      <c r="E30" s="19">
        <f>'Base Data'!C32/'Base Data'!$G$3</f>
        <v>0</v>
      </c>
      <c r="F30" s="54"/>
      <c r="G30" s="55">
        <f t="shared" si="1"/>
        <v>0</v>
      </c>
      <c r="H30" s="18">
        <f t="shared" si="2"/>
        <v>0</v>
      </c>
      <c r="I30" s="19">
        <f>'Base Data'!D32/'Base Data'!$G$3</f>
        <v>0</v>
      </c>
      <c r="J30" s="54"/>
      <c r="K30" s="55">
        <f t="shared" si="3"/>
        <v>0</v>
      </c>
      <c r="L30" s="18">
        <f t="shared" si="4"/>
        <v>0</v>
      </c>
      <c r="M30" s="19">
        <f>'Base Data'!E32/'Base Data'!$G$3</f>
        <v>0</v>
      </c>
      <c r="N30" s="54"/>
      <c r="O30" s="55">
        <f t="shared" si="5"/>
        <v>0</v>
      </c>
      <c r="P30" s="18">
        <f t="shared" si="6"/>
        <v>0</v>
      </c>
      <c r="Q30" s="19">
        <f>'Base Data'!F32/'Base Data'!$G$3</f>
        <v>0</v>
      </c>
      <c r="R30" s="54"/>
      <c r="S30" s="55">
        <f t="shared" si="7"/>
        <v>0</v>
      </c>
      <c r="T30" s="18">
        <f t="shared" si="8"/>
        <v>0</v>
      </c>
      <c r="U30" s="19">
        <f>'Base Data'!G32/'Base Data'!$G$3</f>
        <v>0</v>
      </c>
      <c r="V30" s="54"/>
      <c r="W30" s="55">
        <f t="shared" si="9"/>
        <v>0</v>
      </c>
      <c r="X30" s="18">
        <f t="shared" si="10"/>
        <v>0</v>
      </c>
      <c r="Y30" s="19">
        <f>'Base Data'!H32/'Base Data'!$G$3</f>
        <v>0</v>
      </c>
      <c r="Z30" s="54"/>
      <c r="AA30" s="55">
        <f t="shared" si="11"/>
        <v>0</v>
      </c>
      <c r="AB30" s="18">
        <f t="shared" si="12"/>
        <v>0</v>
      </c>
      <c r="AC30" s="19">
        <f>'Base Data'!I32/'Base Data'!$G$3</f>
        <v>0</v>
      </c>
      <c r="AD30" s="54"/>
      <c r="AE30" s="55">
        <f t="shared" si="13"/>
        <v>0</v>
      </c>
      <c r="AF30" s="18">
        <f t="shared" si="14"/>
        <v>0</v>
      </c>
    </row>
    <row r="31" spans="1:32" x14ac:dyDescent="0.25">
      <c r="A31" s="101" t="s">
        <v>131</v>
      </c>
      <c r="B31" s="122"/>
      <c r="C31" s="122"/>
      <c r="D31" s="102"/>
      <c r="E31" s="26" t="s">
        <v>12</v>
      </c>
      <c r="F31" s="27" t="s">
        <v>12</v>
      </c>
      <c r="G31" s="28">
        <f>MAX(G7:G30)</f>
        <v>0</v>
      </c>
      <c r="H31" s="29">
        <f t="array" ref="H31">MAX(IF($C$46:$C$69="Closed",H$7:H$30))</f>
        <v>0</v>
      </c>
      <c r="I31" s="26" t="s">
        <v>12</v>
      </c>
      <c r="J31" s="27" t="s">
        <v>12</v>
      </c>
      <c r="K31" s="28">
        <f>MAX(K7:K30)</f>
        <v>0</v>
      </c>
      <c r="L31" s="29">
        <f t="array" ref="L31">MAX(IF($C$46:$C$69="Closed",L$7:L$30))</f>
        <v>0</v>
      </c>
      <c r="M31" s="26" t="s">
        <v>12</v>
      </c>
      <c r="N31" s="27" t="s">
        <v>12</v>
      </c>
      <c r="O31" s="28">
        <f>MAX(O7:O30)</f>
        <v>0</v>
      </c>
      <c r="P31" s="29">
        <f t="array" ref="P31">MAX(IF($C$46:$C$69="Closed",P$7:P$30))</f>
        <v>0</v>
      </c>
      <c r="Q31" s="26" t="s">
        <v>12</v>
      </c>
      <c r="R31" s="27" t="s">
        <v>12</v>
      </c>
      <c r="S31" s="28">
        <f>MAX(S7:S30)</f>
        <v>0</v>
      </c>
      <c r="T31" s="29">
        <f t="array" ref="T31">MAX(IF($C$46:$C$69="Closed",T$7:T$30))</f>
        <v>0</v>
      </c>
      <c r="U31" s="26" t="s">
        <v>12</v>
      </c>
      <c r="V31" s="27" t="s">
        <v>12</v>
      </c>
      <c r="W31" s="28">
        <f>MAX(W7:W30)</f>
        <v>0</v>
      </c>
      <c r="X31" s="29">
        <f t="array" ref="X31">MAX(IF($C$46:$C$69="Closed",X$7:X$30))</f>
        <v>0</v>
      </c>
      <c r="Y31" s="26" t="s">
        <v>12</v>
      </c>
      <c r="Z31" s="27" t="s">
        <v>12</v>
      </c>
      <c r="AA31" s="28">
        <f>MAX(AA7:AA30)</f>
        <v>0</v>
      </c>
      <c r="AB31" s="29">
        <f t="array" ref="AB31">MAX(IF($C$46:$C$69="Closed",AB$7:AB$30))</f>
        <v>0</v>
      </c>
      <c r="AC31" s="26" t="s">
        <v>12</v>
      </c>
      <c r="AD31" s="27" t="s">
        <v>12</v>
      </c>
      <c r="AE31" s="28">
        <f>MAX(AE7:AE30)</f>
        <v>0</v>
      </c>
      <c r="AF31" s="29">
        <f t="array" ref="AF31">MAX(IF($C$46:$C$69="Closed",AF$7:AF$30))</f>
        <v>0</v>
      </c>
    </row>
    <row r="32" spans="1:32" x14ac:dyDescent="0.25">
      <c r="A32" s="109" t="s">
        <v>128</v>
      </c>
      <c r="B32" s="124"/>
      <c r="C32" s="124"/>
      <c r="D32" s="110"/>
      <c r="E32" s="129">
        <f>'Base Data'!C$6</f>
        <v>0</v>
      </c>
      <c r="F32" s="130"/>
      <c r="G32" s="130"/>
      <c r="H32" s="131"/>
      <c r="I32" s="129">
        <f>'Base Data'!D$6</f>
        <v>0</v>
      </c>
      <c r="J32" s="130"/>
      <c r="K32" s="130"/>
      <c r="L32" s="131"/>
      <c r="M32" s="129">
        <f>'Base Data'!E$6</f>
        <v>0</v>
      </c>
      <c r="N32" s="130"/>
      <c r="O32" s="130"/>
      <c r="P32" s="131"/>
      <c r="Q32" s="129">
        <f>'Base Data'!F$6</f>
        <v>0</v>
      </c>
      <c r="R32" s="130"/>
      <c r="S32" s="130"/>
      <c r="T32" s="131"/>
      <c r="U32" s="129">
        <f>'Base Data'!G$6</f>
        <v>0</v>
      </c>
      <c r="V32" s="130"/>
      <c r="W32" s="130"/>
      <c r="X32" s="131"/>
      <c r="Y32" s="129">
        <f>'Base Data'!H$6</f>
        <v>0</v>
      </c>
      <c r="Z32" s="130"/>
      <c r="AA32" s="130"/>
      <c r="AB32" s="131"/>
      <c r="AC32" s="129">
        <f>'Base Data'!I$6</f>
        <v>0</v>
      </c>
      <c r="AD32" s="130"/>
      <c r="AE32" s="130"/>
      <c r="AF32" s="131"/>
    </row>
    <row r="33" spans="1:32" x14ac:dyDescent="0.25">
      <c r="A33" s="109" t="s">
        <v>129</v>
      </c>
      <c r="B33" s="124"/>
      <c r="C33" s="124"/>
      <c r="D33" s="110"/>
      <c r="E33" s="129">
        <f>'Base Data'!C$7</f>
        <v>0</v>
      </c>
      <c r="F33" s="130"/>
      <c r="G33" s="130"/>
      <c r="H33" s="131"/>
      <c r="I33" s="129">
        <f>'Base Data'!D$7</f>
        <v>0</v>
      </c>
      <c r="J33" s="130"/>
      <c r="K33" s="130"/>
      <c r="L33" s="131"/>
      <c r="M33" s="129">
        <f>'Base Data'!E$7</f>
        <v>0</v>
      </c>
      <c r="N33" s="130"/>
      <c r="O33" s="130"/>
      <c r="P33" s="131"/>
      <c r="Q33" s="129">
        <f>'Base Data'!F$7</f>
        <v>0</v>
      </c>
      <c r="R33" s="130"/>
      <c r="S33" s="130"/>
      <c r="T33" s="131"/>
      <c r="U33" s="129">
        <f>'Base Data'!G$7</f>
        <v>0</v>
      </c>
      <c r="V33" s="130"/>
      <c r="W33" s="130"/>
      <c r="X33" s="131"/>
      <c r="Y33" s="129">
        <f>'Base Data'!H$7</f>
        <v>0</v>
      </c>
      <c r="Z33" s="130"/>
      <c r="AA33" s="130"/>
      <c r="AB33" s="131"/>
      <c r="AC33" s="129">
        <f>'Base Data'!I$7</f>
        <v>0</v>
      </c>
      <c r="AD33" s="130"/>
      <c r="AE33" s="130"/>
      <c r="AF33" s="131"/>
    </row>
    <row r="34" spans="1:32" x14ac:dyDescent="0.25">
      <c r="A34" s="109" t="s">
        <v>130</v>
      </c>
      <c r="B34" s="124"/>
      <c r="C34" s="124"/>
      <c r="D34" s="110"/>
      <c r="E34" s="119" t="str">
        <f>IF(E5="Link Type: Interstate (Mainline)",INDEX(Cap_Mnln_Cap,MATCH(E33,Cap_Mnln_Spd,0))*E32,IF(E5="Link Type: Ramp (Intertate to Interstate/C-D)",INDEX(Cap_ItoI_Cap,MATCH(E33,Cap_ItoI_Speed,-1))*E32,IF(E5="Link Type: Ramp (Signalized Intersection)",INDEX(Cap_Sig_Cap,MATCH(RuralUrban,Cap_Sig_RorU,0))*E32,IF(E5="Link Type: Ramp (AWSC Intersection)",Cap_AWSC*E32,"Manually Determine"))))</f>
        <v>Manually Determine</v>
      </c>
      <c r="F34" s="120"/>
      <c r="G34" s="120"/>
      <c r="H34" s="121"/>
      <c r="I34" s="119" t="str">
        <f>IF(I5="Link Type: Interstate (Mainline)",INDEX(Cap_Mnln_Cap,MATCH(I33,Cap_Mnln_Spd,0))*I32,IF(I5="Link Type: Ramp (Intertate to Interstate/C-D)",INDEX(Cap_ItoI_Cap,MATCH(I33,Cap_ItoI_Speed,-1))*I32,IF(I5="Link Type: Ramp (Signalized Intersection)",INDEX(Cap_Sig_Cap,MATCH(RuralUrban,Cap_Sig_RorU,0))*I32,IF(I5="Link Type: Ramp (AWSC Intersection)",Cap_AWSC*I32,"Manually Determine"))))</f>
        <v>Manually Determine</v>
      </c>
      <c r="J34" s="120"/>
      <c r="K34" s="120"/>
      <c r="L34" s="121"/>
      <c r="M34" s="119" t="str">
        <f>IF(M5="Link Type: Interstate (Mainline)",INDEX(Cap_Mnln_Cap,MATCH(M33,Cap_Mnln_Spd,0))*M32,IF(M5="Link Type: Ramp (Intertate to Interstate/C-D)",INDEX(Cap_ItoI_Cap,MATCH(M33,Cap_ItoI_Speed,-1))*M32,IF(M5="Link Type: Ramp (Signalized Intersection)",INDEX(Cap_Sig_Cap,MATCH(RuralUrban,Cap_Sig_RorU,0))*M32,IF(M5="Link Type: Ramp (AWSC Intersection)",Cap_AWSC*M32,"Manually Determine"))))</f>
        <v>Manually Determine</v>
      </c>
      <c r="N34" s="120"/>
      <c r="O34" s="120"/>
      <c r="P34" s="121"/>
      <c r="Q34" s="119" t="str">
        <f>IF(Q5="Link Type: Interstate (Mainline)",INDEX(Cap_Mnln_Cap,MATCH(Q33,Cap_Mnln_Spd,0))*Q32,IF(Q5="Link Type: Ramp (Intertate to Interstate/C-D)",INDEX(Cap_ItoI_Cap,MATCH(Q33,Cap_ItoI_Speed,-1))*Q32,IF(Q5="Link Type: Ramp (Signalized Intersection)",INDEX(Cap_Sig_Cap,MATCH(RuralUrban,Cap_Sig_RorU,0))*Q32,IF(Q5="Link Type: Ramp (AWSC Intersection)",Cap_AWSC*Q32,"Manually Determine"))))</f>
        <v>Manually Determine</v>
      </c>
      <c r="R34" s="120"/>
      <c r="S34" s="120"/>
      <c r="T34" s="121"/>
      <c r="U34" s="119" t="str">
        <f>IF(U5="Link Type: Interstate (Mainline)",INDEX(Cap_Mnln_Cap,MATCH(U33,Cap_Mnln_Spd,0))*U32,IF(U5="Link Type: Ramp (Intertate to Interstate/C-D)",INDEX(Cap_ItoI_Cap,MATCH(U33,Cap_ItoI_Speed,-1))*U32,IF(U5="Link Type: Ramp (Signalized Intersection)",INDEX(Cap_Sig_Cap,MATCH(RuralUrban,Cap_Sig_RorU,0))*U32,IF(U5="Link Type: Ramp (AWSC Intersection)",Cap_AWSC*U32,"Manually Determine"))))</f>
        <v>Manually Determine</v>
      </c>
      <c r="V34" s="120"/>
      <c r="W34" s="120"/>
      <c r="X34" s="121"/>
      <c r="Y34" s="119" t="str">
        <f>IF(Y5="Link Type: Interstate (Mainline)",INDEX(Cap_Mnln_Cap,MATCH(Y33,Cap_Mnln_Spd,0))*Y32,IF(Y5="Link Type: Ramp (Intertate to Interstate/C-D)",INDEX(Cap_ItoI_Cap,MATCH(Y33,Cap_ItoI_Speed,-1))*Y32,IF(Y5="Link Type: Ramp (Signalized Intersection)",INDEX(Cap_Sig_Cap,MATCH(RuralUrban,Cap_Sig_RorU,0))*Y32,IF(Y5="Link Type: Ramp (AWSC Intersection)",Cap_AWSC*Y32,"Manually Determine"))))</f>
        <v>Manually Determine</v>
      </c>
      <c r="Z34" s="120"/>
      <c r="AA34" s="120"/>
      <c r="AB34" s="121"/>
      <c r="AC34" s="119" t="str">
        <f>IF(AC5="Link Type: Interstate (Mainline)",INDEX(Cap_Mnln_Cap,MATCH(AC33,Cap_Mnln_Spd,0))*AC32,IF(AC5="Link Type: Ramp (Intertate to Interstate/C-D)",INDEX(Cap_ItoI_Cap,MATCH(AC33,Cap_ItoI_Speed,-1))*AC32,IF(AC5="Link Type: Ramp (Signalized Intersection)",INDEX(Cap_Sig_Cap,MATCH(RuralUrban,Cap_Sig_RorU,0))*AC32,IF(AC5="Link Type: Ramp (AWSC Intersection)",Cap_AWSC*AC32,"Manually Determine"))))</f>
        <v>Manually Determine</v>
      </c>
      <c r="AD34" s="120"/>
      <c r="AE34" s="120"/>
      <c r="AF34" s="121"/>
    </row>
    <row r="35" spans="1:32" x14ac:dyDescent="0.25">
      <c r="A35" s="103" t="s">
        <v>11</v>
      </c>
      <c r="B35" s="123"/>
      <c r="C35" s="123"/>
      <c r="D35" s="104"/>
      <c r="E35" s="93" t="str">
        <f>IF(LEFT(G5,4)="Ramp",IF(AND(H31&gt;700,H31&gt;G31), "Potential Issue","Acceptable"),IF(H31&gt;G31,"Potential Issue","Acceptable"))</f>
        <v>Acceptable</v>
      </c>
      <c r="F35" s="115"/>
      <c r="G35" s="115"/>
      <c r="H35" s="94"/>
      <c r="I35" s="93" t="str">
        <f>IF(LEFT(K5,4)="Ramp",IF(AND(L31&gt;700,L31&gt;K31), "Potential Issue","Acceptable"),IF(L31&gt;K31,"Potential Issue","Acceptable"))</f>
        <v>Acceptable</v>
      </c>
      <c r="J35" s="115"/>
      <c r="K35" s="115"/>
      <c r="L35" s="94"/>
      <c r="M35" s="93" t="str">
        <f>IF(LEFT(O5,4)="Ramp",IF(AND(P31&gt;700,P31&gt;O31), "Potential Issue","Acceptable"),IF(P31&gt;O31,"Potential Issue","Acceptable"))</f>
        <v>Acceptable</v>
      </c>
      <c r="N35" s="115"/>
      <c r="O35" s="115"/>
      <c r="P35" s="94"/>
      <c r="Q35" s="93" t="str">
        <f>IF(LEFT(S5,4)="Ramp",IF(AND(T31&gt;700,T31&gt;S31), "Potential Issue","Acceptable"),IF(T31&gt;S31,"Potential Issue","Acceptable"))</f>
        <v>Acceptable</v>
      </c>
      <c r="R35" s="115"/>
      <c r="S35" s="115"/>
      <c r="T35" s="94"/>
      <c r="U35" s="93" t="str">
        <f>IF(LEFT(W5,4)="Ramp",IF(AND(X31&gt;700,X31&gt;W31), "Potential Issue","Acceptable"),IF(X31&gt;W31,"Potential Issue","Acceptable"))</f>
        <v>Acceptable</v>
      </c>
      <c r="V35" s="115"/>
      <c r="W35" s="115"/>
      <c r="X35" s="94"/>
      <c r="Y35" s="93" t="str">
        <f>IF(LEFT(AA5,4)="Ramp",IF(AND(AB31&gt;700,AB31&gt;AA31), "Potential Issue","Acceptable"),IF(AB31&gt;AA31,"Potential Issue","Acceptable"))</f>
        <v>Acceptable</v>
      </c>
      <c r="Z35" s="115"/>
      <c r="AA35" s="115"/>
      <c r="AB35" s="94"/>
      <c r="AC35" s="93" t="str">
        <f>IF(LEFT(AE5,4)="Ramp",IF(AND(AF31&gt;700,AF31&gt;AE31), "Potential Issue","Acceptable"),IF(AF31&gt;AE31,"Potential Issue","Acceptable"))</f>
        <v>Acceptable</v>
      </c>
      <c r="AD35" s="115"/>
      <c r="AE35" s="115"/>
      <c r="AF35" s="94"/>
    </row>
    <row r="36" spans="1:32" s="37" customFormat="1" ht="60" customHeight="1" thickBot="1" x14ac:dyDescent="0.3">
      <c r="A36" s="112" t="s">
        <v>21</v>
      </c>
      <c r="B36" s="113"/>
      <c r="C36" s="113"/>
      <c r="D36" s="114"/>
      <c r="E36" s="83"/>
      <c r="F36" s="111"/>
      <c r="G36" s="111"/>
      <c r="H36" s="84"/>
      <c r="I36" s="83"/>
      <c r="J36" s="111"/>
      <c r="K36" s="111"/>
      <c r="L36" s="84"/>
      <c r="M36" s="83"/>
      <c r="N36" s="111"/>
      <c r="O36" s="111"/>
      <c r="P36" s="84"/>
      <c r="Q36" s="83"/>
      <c r="R36" s="111"/>
      <c r="S36" s="111"/>
      <c r="T36" s="84"/>
      <c r="U36" s="83"/>
      <c r="V36" s="111"/>
      <c r="W36" s="111"/>
      <c r="X36" s="84"/>
      <c r="Y36" s="83"/>
      <c r="Z36" s="111"/>
      <c r="AA36" s="111"/>
      <c r="AB36" s="84"/>
      <c r="AC36" s="83"/>
      <c r="AD36" s="111"/>
      <c r="AE36" s="111"/>
      <c r="AF36" s="84"/>
    </row>
    <row r="37" spans="1:32" s="33" customFormat="1" ht="30" customHeight="1" x14ac:dyDescent="0.25">
      <c r="A37" s="35"/>
      <c r="B37" s="35"/>
      <c r="C37" s="35"/>
      <c r="D37" s="35"/>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row>
    <row r="38" spans="1:32" x14ac:dyDescent="0.25">
      <c r="B38" s="5" t="s">
        <v>8</v>
      </c>
    </row>
    <row r="39" spans="1:32" x14ac:dyDescent="0.25">
      <c r="B39" s="4" t="s">
        <v>7</v>
      </c>
    </row>
    <row r="40" spans="1:32" x14ac:dyDescent="0.25">
      <c r="B40" s="6" t="s">
        <v>9</v>
      </c>
    </row>
    <row r="41" spans="1:32" x14ac:dyDescent="0.25">
      <c r="B41" s="9" t="s">
        <v>10</v>
      </c>
    </row>
    <row r="43" spans="1:32" ht="18.75" x14ac:dyDescent="0.3">
      <c r="B43" s="42" t="s">
        <v>35</v>
      </c>
    </row>
    <row r="44" spans="1:32" x14ac:dyDescent="0.25">
      <c r="B44" s="43" t="s">
        <v>36</v>
      </c>
      <c r="C44" t="str">
        <f>'Base Data'!M7</f>
        <v>Weekday or Night-time Only</v>
      </c>
    </row>
    <row r="45" spans="1:32" x14ac:dyDescent="0.25">
      <c r="B45" s="1" t="s">
        <v>6</v>
      </c>
      <c r="C45" s="41" t="s">
        <v>33</v>
      </c>
    </row>
    <row r="46" spans="1:32" x14ac:dyDescent="0.25">
      <c r="B46" s="1">
        <v>12</v>
      </c>
      <c r="C46" s="40" t="str">
        <f>IF(ISBLANK('Base Data'!O9),"Open","Closed")</f>
        <v>Open</v>
      </c>
    </row>
    <row r="47" spans="1:32" x14ac:dyDescent="0.25">
      <c r="B47" s="1">
        <v>1</v>
      </c>
      <c r="C47" s="40" t="str">
        <f>IF(ISBLANK('Base Data'!O10),"Open","Closed")</f>
        <v>Open</v>
      </c>
    </row>
    <row r="48" spans="1:32" x14ac:dyDescent="0.25">
      <c r="B48" s="1">
        <v>2</v>
      </c>
      <c r="C48" s="40" t="str">
        <f>IF(ISBLANK('Base Data'!O11),"Open","Closed")</f>
        <v>Open</v>
      </c>
    </row>
    <row r="49" spans="2:3" x14ac:dyDescent="0.25">
      <c r="B49" s="1">
        <v>3</v>
      </c>
      <c r="C49" s="40" t="str">
        <f>IF(ISBLANK('Base Data'!O12),"Open","Closed")</f>
        <v>Open</v>
      </c>
    </row>
    <row r="50" spans="2:3" x14ac:dyDescent="0.25">
      <c r="B50" s="1">
        <v>4</v>
      </c>
      <c r="C50" s="40" t="str">
        <f>IF(ISBLANK('Base Data'!O13),"Open","Closed")</f>
        <v>Open</v>
      </c>
    </row>
    <row r="51" spans="2:3" x14ac:dyDescent="0.25">
      <c r="B51" s="1">
        <v>5</v>
      </c>
      <c r="C51" s="40" t="str">
        <f>IF(ISBLANK('Base Data'!O14),"Open","Closed")</f>
        <v>Open</v>
      </c>
    </row>
    <row r="52" spans="2:3" x14ac:dyDescent="0.25">
      <c r="B52" s="1">
        <v>6</v>
      </c>
      <c r="C52" s="40" t="str">
        <f>IF(ISBLANK('Base Data'!O15),"Open","Closed")</f>
        <v>Open</v>
      </c>
    </row>
    <row r="53" spans="2:3" x14ac:dyDescent="0.25">
      <c r="B53" s="1">
        <v>7</v>
      </c>
      <c r="C53" s="40" t="str">
        <f>IF(ISBLANK('Base Data'!O16),"Open","Closed")</f>
        <v>Open</v>
      </c>
    </row>
    <row r="54" spans="2:3" x14ac:dyDescent="0.25">
      <c r="B54" s="1">
        <v>8</v>
      </c>
      <c r="C54" s="40" t="str">
        <f>IF(ISBLANK('Base Data'!O17),"Open","Closed")</f>
        <v>Open</v>
      </c>
    </row>
    <row r="55" spans="2:3" x14ac:dyDescent="0.25">
      <c r="B55" s="1">
        <v>9</v>
      </c>
      <c r="C55" s="40" t="str">
        <f>IF(ISBLANK('Base Data'!O18),"Open","Closed")</f>
        <v>Open</v>
      </c>
    </row>
    <row r="56" spans="2:3" x14ac:dyDescent="0.25">
      <c r="B56" s="1">
        <v>10</v>
      </c>
      <c r="C56" s="40" t="str">
        <f>IF(ISBLANK('Base Data'!O19),"Open","Closed")</f>
        <v>Open</v>
      </c>
    </row>
    <row r="57" spans="2:3" x14ac:dyDescent="0.25">
      <c r="B57" s="1">
        <v>11</v>
      </c>
      <c r="C57" s="40" t="str">
        <f>IF(ISBLANK('Base Data'!O20),"Open","Closed")</f>
        <v>Open</v>
      </c>
    </row>
    <row r="58" spans="2:3" x14ac:dyDescent="0.25">
      <c r="B58" s="1">
        <v>12</v>
      </c>
      <c r="C58" s="40" t="str">
        <f>IF(ISBLANK('Base Data'!O21),"Open","Closed")</f>
        <v>Open</v>
      </c>
    </row>
    <row r="59" spans="2:3" x14ac:dyDescent="0.25">
      <c r="B59" s="1">
        <v>1</v>
      </c>
      <c r="C59" s="40" t="str">
        <f>IF(ISBLANK('Base Data'!O22),"Open","Closed")</f>
        <v>Open</v>
      </c>
    </row>
    <row r="60" spans="2:3" x14ac:dyDescent="0.25">
      <c r="B60" s="1">
        <v>2</v>
      </c>
      <c r="C60" s="40" t="str">
        <f>IF(ISBLANK('Base Data'!O23),"Open","Closed")</f>
        <v>Open</v>
      </c>
    </row>
    <row r="61" spans="2:3" x14ac:dyDescent="0.25">
      <c r="B61" s="1">
        <v>3</v>
      </c>
      <c r="C61" s="40" t="str">
        <f>IF(ISBLANK('Base Data'!O24),"Open","Closed")</f>
        <v>Open</v>
      </c>
    </row>
    <row r="62" spans="2:3" x14ac:dyDescent="0.25">
      <c r="B62" s="1">
        <v>4</v>
      </c>
      <c r="C62" s="40" t="str">
        <f>IF(ISBLANK('Base Data'!O25),"Open","Closed")</f>
        <v>Open</v>
      </c>
    </row>
    <row r="63" spans="2:3" x14ac:dyDescent="0.25">
      <c r="B63" s="1">
        <v>5</v>
      </c>
      <c r="C63" s="40" t="str">
        <f>IF(ISBLANK('Base Data'!O26),"Open","Closed")</f>
        <v>Open</v>
      </c>
    </row>
    <row r="64" spans="2:3" x14ac:dyDescent="0.25">
      <c r="B64" s="1">
        <v>6</v>
      </c>
      <c r="C64" s="40" t="str">
        <f>IF(ISBLANK('Base Data'!O27),"Open","Closed")</f>
        <v>Open</v>
      </c>
    </row>
    <row r="65" spans="2:3" x14ac:dyDescent="0.25">
      <c r="B65" s="1">
        <v>7</v>
      </c>
      <c r="C65" s="40" t="str">
        <f>IF(ISBLANK('Base Data'!O28),"Open","Closed")</f>
        <v>Open</v>
      </c>
    </row>
    <row r="66" spans="2:3" x14ac:dyDescent="0.25">
      <c r="B66" s="1">
        <v>8</v>
      </c>
      <c r="C66" s="40" t="str">
        <f>IF(ISBLANK('Base Data'!O29),"Open","Closed")</f>
        <v>Open</v>
      </c>
    </row>
    <row r="67" spans="2:3" x14ac:dyDescent="0.25">
      <c r="B67" s="1">
        <v>9</v>
      </c>
      <c r="C67" s="40" t="str">
        <f>IF(ISBLANK('Base Data'!O30),"Open","Closed")</f>
        <v>Open</v>
      </c>
    </row>
    <row r="68" spans="2:3" x14ac:dyDescent="0.25">
      <c r="B68" s="1">
        <v>10</v>
      </c>
      <c r="C68" s="40" t="str">
        <f>IF(ISBLANK('Base Data'!O31),"Open","Closed")</f>
        <v>Open</v>
      </c>
    </row>
    <row r="69" spans="2:3" x14ac:dyDescent="0.25">
      <c r="B69" s="1">
        <v>11</v>
      </c>
      <c r="C69" s="40" t="str">
        <f>IF(ISBLANK('Base Data'!O32),"Open","Closed")</f>
        <v>Open</v>
      </c>
    </row>
  </sheetData>
  <mergeCells count="67">
    <mergeCell ref="AC34:AF34"/>
    <mergeCell ref="I34:L34"/>
    <mergeCell ref="M34:P34"/>
    <mergeCell ref="Q34:T34"/>
    <mergeCell ref="U34:X34"/>
    <mergeCell ref="Y34:AB34"/>
    <mergeCell ref="U32:X32"/>
    <mergeCell ref="Y32:AB32"/>
    <mergeCell ref="AC32:AF32"/>
    <mergeCell ref="I33:L33"/>
    <mergeCell ref="M33:P33"/>
    <mergeCell ref="Q33:T33"/>
    <mergeCell ref="U33:X33"/>
    <mergeCell ref="Y33:AB33"/>
    <mergeCell ref="AC33:AF33"/>
    <mergeCell ref="A31:D31"/>
    <mergeCell ref="U35:X35"/>
    <mergeCell ref="A35:D35"/>
    <mergeCell ref="E35:H35"/>
    <mergeCell ref="I35:L35"/>
    <mergeCell ref="M35:P35"/>
    <mergeCell ref="Q35:T35"/>
    <mergeCell ref="A32:D32"/>
    <mergeCell ref="A33:D33"/>
    <mergeCell ref="E32:H32"/>
    <mergeCell ref="E33:H33"/>
    <mergeCell ref="A34:D34"/>
    <mergeCell ref="E34:H34"/>
    <mergeCell ref="I32:L32"/>
    <mergeCell ref="M32:P32"/>
    <mergeCell ref="Q32:T32"/>
    <mergeCell ref="U3:X3"/>
    <mergeCell ref="B5:D5"/>
    <mergeCell ref="E5:H5"/>
    <mergeCell ref="I5:L5"/>
    <mergeCell ref="Q5:T5"/>
    <mergeCell ref="M5:P5"/>
    <mergeCell ref="U5:X5"/>
    <mergeCell ref="B3:D3"/>
    <mergeCell ref="E3:H3"/>
    <mergeCell ref="I3:L3"/>
    <mergeCell ref="M3:P3"/>
    <mergeCell ref="Q3:T3"/>
    <mergeCell ref="Y35:AB35"/>
    <mergeCell ref="AC35:AF35"/>
    <mergeCell ref="A1:AF2"/>
    <mergeCell ref="Y3:AB3"/>
    <mergeCell ref="AC3:AF3"/>
    <mergeCell ref="Y4:AB4"/>
    <mergeCell ref="AC4:AF4"/>
    <mergeCell ref="Y5:AB5"/>
    <mergeCell ref="AC5:AF5"/>
    <mergeCell ref="A3:A6"/>
    <mergeCell ref="B4:D4"/>
    <mergeCell ref="E4:H4"/>
    <mergeCell ref="I4:L4"/>
    <mergeCell ref="M4:P4"/>
    <mergeCell ref="Q4:T4"/>
    <mergeCell ref="U4:X4"/>
    <mergeCell ref="U36:X36"/>
    <mergeCell ref="Y36:AB36"/>
    <mergeCell ref="AC36:AF36"/>
    <mergeCell ref="A36:D36"/>
    <mergeCell ref="E36:H36"/>
    <mergeCell ref="I36:L36"/>
    <mergeCell ref="M36:P36"/>
    <mergeCell ref="Q36:T36"/>
  </mergeCells>
  <conditionalFormatting sqref="A7:A30 H7:H30 L7:L30 P7:P30 T7:T30 X7:X30 AB7:AB30 AF7:AF30">
    <cfRule type="expression" dxfId="1" priority="1">
      <formula>$C46="Closed"</formula>
    </cfRule>
  </conditionalFormatting>
  <pageMargins left="0.7" right="0.7" top="1" bottom="0.75" header="0.3" footer="0.3"/>
  <pageSetup paperSize="17" fitToWidth="1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AF69"/>
  <sheetViews>
    <sheetView zoomScaleNormal="100" workbookViewId="0">
      <selection sqref="A1:AF2"/>
    </sheetView>
  </sheetViews>
  <sheetFormatPr defaultRowHeight="15" x14ac:dyDescent="0.25"/>
  <cols>
    <col min="1" max="1" width="5.7109375" customWidth="1"/>
    <col min="2" max="32" width="13.28515625" customWidth="1"/>
  </cols>
  <sheetData>
    <row r="1" spans="1:32" ht="18.75" customHeight="1" x14ac:dyDescent="0.25">
      <c r="A1" s="99" t="str">
        <f ca="1">"Traffic Analysis of Burden on Detour Route as a Result of"&amp;CHAR(10)&amp;"Closure of "&amp;Closure&amp;": "&amp;RIGHT(CELL("Filename",A1),LEN(CELL("Filename",A1))-FIND("]",CELL("Filename",A1)))</f>
        <v>Traffic Analysis of Burden on Detour Route as a Result of
Closure of &lt;Road From &amp; Direction&gt; to &lt;Road To &amp; Direction&gt;, Ramp &lt;Letter from Interchange Book&gt;: Sunday</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row>
    <row r="2" spans="1:32" ht="18.75" customHeight="1" thickBot="1" x14ac:dyDescent="0.3">
      <c r="A2" s="100"/>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row>
    <row r="3" spans="1:32" s="32" customFormat="1" ht="30" customHeight="1" x14ac:dyDescent="0.25">
      <c r="A3" s="126" t="s">
        <v>6</v>
      </c>
      <c r="B3" s="87" t="str">
        <f>'Base Data'!B4</f>
        <v>&lt;Link Name&gt;</v>
      </c>
      <c r="C3" s="116"/>
      <c r="D3" s="88"/>
      <c r="E3" s="87" t="str">
        <f>'Base Data'!C4</f>
        <v>&lt;Link Name&gt;</v>
      </c>
      <c r="F3" s="116"/>
      <c r="G3" s="116"/>
      <c r="H3" s="88"/>
      <c r="I3" s="87" t="str">
        <f>'Base Data'!D4</f>
        <v>&lt;Link Name&gt;</v>
      </c>
      <c r="J3" s="116"/>
      <c r="K3" s="116"/>
      <c r="L3" s="88"/>
      <c r="M3" s="87" t="str">
        <f>'Base Data'!E4</f>
        <v>&lt;Link Name&gt;</v>
      </c>
      <c r="N3" s="116"/>
      <c r="O3" s="116"/>
      <c r="P3" s="88"/>
      <c r="Q3" s="87" t="str">
        <f>'Base Data'!F4</f>
        <v>&lt;Link Name&gt;</v>
      </c>
      <c r="R3" s="116"/>
      <c r="S3" s="116"/>
      <c r="T3" s="88"/>
      <c r="U3" s="87" t="str">
        <f>'Base Data'!G4</f>
        <v>&lt;Link Name&gt;</v>
      </c>
      <c r="V3" s="116"/>
      <c r="W3" s="116"/>
      <c r="X3" s="88"/>
      <c r="Y3" s="87" t="str">
        <f>'Base Data'!H4</f>
        <v>&lt;Link Name&gt;</v>
      </c>
      <c r="Z3" s="116"/>
      <c r="AA3" s="116"/>
      <c r="AB3" s="88"/>
      <c r="AC3" s="87" t="str">
        <f>'Base Data'!I4</f>
        <v>&lt;Link Name&gt;</v>
      </c>
      <c r="AD3" s="116"/>
      <c r="AE3" s="116"/>
      <c r="AF3" s="88"/>
    </row>
    <row r="4" spans="1:32" ht="15" customHeight="1" x14ac:dyDescent="0.25">
      <c r="A4" s="127"/>
      <c r="B4" s="89" t="str">
        <f>'Base Data'!B5</f>
        <v>Closed Ramp</v>
      </c>
      <c r="C4" s="117"/>
      <c r="D4" s="90"/>
      <c r="E4" s="89" t="str">
        <f>'Base Data'!C5</f>
        <v>Detour: Link 1</v>
      </c>
      <c r="F4" s="117"/>
      <c r="G4" s="117"/>
      <c r="H4" s="90"/>
      <c r="I4" s="89" t="str">
        <f>'Base Data'!D5</f>
        <v>Detour: Link 2</v>
      </c>
      <c r="J4" s="117"/>
      <c r="K4" s="117"/>
      <c r="L4" s="90"/>
      <c r="M4" s="89" t="str">
        <f>'Base Data'!E5</f>
        <v>Detour: Link 3</v>
      </c>
      <c r="N4" s="117"/>
      <c r="O4" s="117"/>
      <c r="P4" s="90"/>
      <c r="Q4" s="89" t="str">
        <f>'Base Data'!F5</f>
        <v>Detour: Link 4</v>
      </c>
      <c r="R4" s="117"/>
      <c r="S4" s="117"/>
      <c r="T4" s="90"/>
      <c r="U4" s="89" t="str">
        <f>'Base Data'!G5</f>
        <v>Detour: Link 5</v>
      </c>
      <c r="V4" s="117"/>
      <c r="W4" s="117"/>
      <c r="X4" s="90"/>
      <c r="Y4" s="89" t="str">
        <f>'Base Data'!H5</f>
        <v>Detour: Link 6</v>
      </c>
      <c r="Z4" s="117"/>
      <c r="AA4" s="117"/>
      <c r="AB4" s="90"/>
      <c r="AC4" s="89" t="str">
        <f>'Base Data'!I5</f>
        <v>Detour: Link 7</v>
      </c>
      <c r="AD4" s="117"/>
      <c r="AE4" s="117"/>
      <c r="AF4" s="90"/>
    </row>
    <row r="5" spans="1:32" ht="30" customHeight="1" x14ac:dyDescent="0.25">
      <c r="A5" s="128"/>
      <c r="B5" s="91" t="str">
        <f>'Base Data'!B8</f>
        <v>Select Link Type</v>
      </c>
      <c r="C5" s="118"/>
      <c r="D5" s="92"/>
      <c r="E5" s="91" t="str">
        <f>'Base Data'!C8</f>
        <v>Select Link Type</v>
      </c>
      <c r="F5" s="118"/>
      <c r="G5" s="118"/>
      <c r="H5" s="92"/>
      <c r="I5" s="91" t="str">
        <f>'Base Data'!D8</f>
        <v>Select Link Type</v>
      </c>
      <c r="J5" s="118"/>
      <c r="K5" s="118"/>
      <c r="L5" s="92"/>
      <c r="M5" s="91" t="str">
        <f>'Base Data'!E8</f>
        <v>Select Link Type</v>
      </c>
      <c r="N5" s="118"/>
      <c r="O5" s="118"/>
      <c r="P5" s="92"/>
      <c r="Q5" s="91" t="str">
        <f>'Base Data'!F8</f>
        <v>Select Link Type</v>
      </c>
      <c r="R5" s="118"/>
      <c r="S5" s="118"/>
      <c r="T5" s="92"/>
      <c r="U5" s="91" t="str">
        <f>'Base Data'!G8</f>
        <v>Select Link Type</v>
      </c>
      <c r="V5" s="118"/>
      <c r="W5" s="118"/>
      <c r="X5" s="92"/>
      <c r="Y5" s="91" t="str">
        <f>'Base Data'!H8</f>
        <v>Select Link Type</v>
      </c>
      <c r="Z5" s="118"/>
      <c r="AA5" s="118"/>
      <c r="AB5" s="92"/>
      <c r="AC5" s="91" t="str">
        <f>'Base Data'!I8</f>
        <v>Select Link Type</v>
      </c>
      <c r="AD5" s="118"/>
      <c r="AE5" s="118"/>
      <c r="AF5" s="92"/>
    </row>
    <row r="6" spans="1:32" ht="54.95" customHeight="1" thickBot="1" x14ac:dyDescent="0.3">
      <c r="A6" s="108"/>
      <c r="B6" s="8" t="s">
        <v>96</v>
      </c>
      <c r="C6" s="10" t="s">
        <v>23</v>
      </c>
      <c r="D6" s="7" t="s">
        <v>111</v>
      </c>
      <c r="E6" s="8" t="s">
        <v>66</v>
      </c>
      <c r="F6" s="10" t="s">
        <v>23</v>
      </c>
      <c r="G6" s="60" t="s">
        <v>112</v>
      </c>
      <c r="H6" s="7" t="s">
        <v>113</v>
      </c>
      <c r="I6" s="8" t="s">
        <v>77</v>
      </c>
      <c r="J6" s="10" t="s">
        <v>23</v>
      </c>
      <c r="K6" s="60" t="s">
        <v>114</v>
      </c>
      <c r="L6" s="7" t="s">
        <v>115</v>
      </c>
      <c r="M6" s="8" t="s">
        <v>80</v>
      </c>
      <c r="N6" s="10" t="s">
        <v>23</v>
      </c>
      <c r="O6" s="60" t="s">
        <v>116</v>
      </c>
      <c r="P6" s="7" t="s">
        <v>117</v>
      </c>
      <c r="Q6" s="8" t="s">
        <v>83</v>
      </c>
      <c r="R6" s="10" t="s">
        <v>23</v>
      </c>
      <c r="S6" s="60" t="s">
        <v>118</v>
      </c>
      <c r="T6" s="7" t="s">
        <v>119</v>
      </c>
      <c r="U6" s="8" t="s">
        <v>86</v>
      </c>
      <c r="V6" s="10" t="s">
        <v>23</v>
      </c>
      <c r="W6" s="60" t="s">
        <v>120</v>
      </c>
      <c r="X6" s="7" t="s">
        <v>121</v>
      </c>
      <c r="Y6" s="8" t="s">
        <v>89</v>
      </c>
      <c r="Z6" s="10" t="s">
        <v>23</v>
      </c>
      <c r="AA6" s="60" t="s">
        <v>122</v>
      </c>
      <c r="AB6" s="7" t="s">
        <v>123</v>
      </c>
      <c r="AC6" s="8" t="s">
        <v>92</v>
      </c>
      <c r="AD6" s="10" t="s">
        <v>23</v>
      </c>
      <c r="AE6" s="60" t="s">
        <v>124</v>
      </c>
      <c r="AF6" s="7" t="s">
        <v>125</v>
      </c>
    </row>
    <row r="7" spans="1:32" s="45" customFormat="1" x14ac:dyDescent="0.25">
      <c r="A7" s="44">
        <v>12</v>
      </c>
      <c r="B7" s="14">
        <f>'Base Data'!B9/'Base Data'!$G$3</f>
        <v>0</v>
      </c>
      <c r="C7" s="48"/>
      <c r="D7" s="50">
        <f>B7*C7</f>
        <v>0</v>
      </c>
      <c r="E7" s="14">
        <f>'Base Data'!C9/'Base Data'!$G$3</f>
        <v>0</v>
      </c>
      <c r="F7" s="48"/>
      <c r="G7" s="49">
        <f>E7*F7</f>
        <v>0</v>
      </c>
      <c r="H7" s="50">
        <f>$D7+G7</f>
        <v>0</v>
      </c>
      <c r="I7" s="14">
        <f>'Base Data'!D9/'Base Data'!$G$3</f>
        <v>0</v>
      </c>
      <c r="J7" s="48"/>
      <c r="K7" s="49">
        <f>I7*J7</f>
        <v>0</v>
      </c>
      <c r="L7" s="50">
        <f>$D7+K7</f>
        <v>0</v>
      </c>
      <c r="M7" s="14">
        <f>'Base Data'!E9/'Base Data'!$G$3</f>
        <v>0</v>
      </c>
      <c r="N7" s="48"/>
      <c r="O7" s="49">
        <f>M7*N7</f>
        <v>0</v>
      </c>
      <c r="P7" s="50">
        <f>$D7+O7</f>
        <v>0</v>
      </c>
      <c r="Q7" s="14">
        <f>'Base Data'!F9/'Base Data'!$G$3</f>
        <v>0</v>
      </c>
      <c r="R7" s="48"/>
      <c r="S7" s="49">
        <f>Q7*R7</f>
        <v>0</v>
      </c>
      <c r="T7" s="50">
        <f>$D7+S7</f>
        <v>0</v>
      </c>
      <c r="U7" s="14">
        <f>'Base Data'!G9/'Base Data'!$G$3</f>
        <v>0</v>
      </c>
      <c r="V7" s="48"/>
      <c r="W7" s="49">
        <f>U7*V7</f>
        <v>0</v>
      </c>
      <c r="X7" s="50">
        <f>$D7+W7</f>
        <v>0</v>
      </c>
      <c r="Y7" s="14">
        <f>'Base Data'!H9/'Base Data'!$G$3</f>
        <v>0</v>
      </c>
      <c r="Z7" s="48"/>
      <c r="AA7" s="49">
        <f>Y7*Z7</f>
        <v>0</v>
      </c>
      <c r="AB7" s="50">
        <f>$D7+AA7</f>
        <v>0</v>
      </c>
      <c r="AC7" s="14">
        <f>'Base Data'!I9/'Base Data'!$G$3</f>
        <v>0</v>
      </c>
      <c r="AD7" s="48"/>
      <c r="AE7" s="49">
        <f>AC7*AD7</f>
        <v>0</v>
      </c>
      <c r="AF7" s="50">
        <f>$D7+AE7</f>
        <v>0</v>
      </c>
    </row>
    <row r="8" spans="1:32" s="45" customFormat="1" x14ac:dyDescent="0.25">
      <c r="A8" s="46">
        <v>1</v>
      </c>
      <c r="B8" s="14">
        <f>'Base Data'!B10/'Base Data'!$G$3</f>
        <v>0</v>
      </c>
      <c r="C8" s="51"/>
      <c r="D8" s="15">
        <f t="shared" ref="D8:D30" si="0">B8*C8</f>
        <v>0</v>
      </c>
      <c r="E8" s="16">
        <f>'Base Data'!C10/'Base Data'!$G$3</f>
        <v>0</v>
      </c>
      <c r="F8" s="51"/>
      <c r="G8" s="52">
        <f t="shared" ref="G8:G30" si="1">E8*F8</f>
        <v>0</v>
      </c>
      <c r="H8" s="15">
        <f t="shared" ref="H8:H30" si="2">$D8+G8</f>
        <v>0</v>
      </c>
      <c r="I8" s="16">
        <f>'Base Data'!D10/'Base Data'!$G$3</f>
        <v>0</v>
      </c>
      <c r="J8" s="51"/>
      <c r="K8" s="52">
        <f t="shared" ref="K8:K30" si="3">I8*J8</f>
        <v>0</v>
      </c>
      <c r="L8" s="15">
        <f t="shared" ref="L8:L30" si="4">$D8+K8</f>
        <v>0</v>
      </c>
      <c r="M8" s="16">
        <f>'Base Data'!E10/'Base Data'!$G$3</f>
        <v>0</v>
      </c>
      <c r="N8" s="51"/>
      <c r="O8" s="52">
        <f t="shared" ref="O8:O30" si="5">M8*N8</f>
        <v>0</v>
      </c>
      <c r="P8" s="15">
        <f t="shared" ref="P8:P30" si="6">$D8+O8</f>
        <v>0</v>
      </c>
      <c r="Q8" s="16">
        <f>'Base Data'!F10/'Base Data'!$G$3</f>
        <v>0</v>
      </c>
      <c r="R8" s="51"/>
      <c r="S8" s="52">
        <f t="shared" ref="S8:S30" si="7">Q8*R8</f>
        <v>0</v>
      </c>
      <c r="T8" s="15">
        <f t="shared" ref="T8:T30" si="8">$D8+S8</f>
        <v>0</v>
      </c>
      <c r="U8" s="16">
        <f>'Base Data'!G10/'Base Data'!$G$3</f>
        <v>0</v>
      </c>
      <c r="V8" s="51"/>
      <c r="W8" s="52">
        <f t="shared" ref="W8:W30" si="9">U8*V8</f>
        <v>0</v>
      </c>
      <c r="X8" s="15">
        <f t="shared" ref="X8:X30" si="10">$D8+W8</f>
        <v>0</v>
      </c>
      <c r="Y8" s="16">
        <f>'Base Data'!H10/'Base Data'!$G$3</f>
        <v>0</v>
      </c>
      <c r="Z8" s="51"/>
      <c r="AA8" s="52">
        <f t="shared" ref="AA8:AA30" si="11">Y8*Z8</f>
        <v>0</v>
      </c>
      <c r="AB8" s="15">
        <f t="shared" ref="AB8:AB30" si="12">$D8+AA8</f>
        <v>0</v>
      </c>
      <c r="AC8" s="16">
        <f>'Base Data'!I10/'Base Data'!$G$3</f>
        <v>0</v>
      </c>
      <c r="AD8" s="51"/>
      <c r="AE8" s="52">
        <f t="shared" ref="AE8:AE30" si="13">AC8*AD8</f>
        <v>0</v>
      </c>
      <c r="AF8" s="15">
        <f t="shared" ref="AF8:AF30" si="14">$D8+AE8</f>
        <v>0</v>
      </c>
    </row>
    <row r="9" spans="1:32" s="45" customFormat="1" x14ac:dyDescent="0.25">
      <c r="A9" s="46">
        <v>2</v>
      </c>
      <c r="B9" s="14">
        <f>'Base Data'!B11/'Base Data'!$G$3</f>
        <v>0</v>
      </c>
      <c r="C9" s="51"/>
      <c r="D9" s="15">
        <f t="shared" si="0"/>
        <v>0</v>
      </c>
      <c r="E9" s="16">
        <f>'Base Data'!C11/'Base Data'!$G$3</f>
        <v>0</v>
      </c>
      <c r="F9" s="51"/>
      <c r="G9" s="52">
        <f t="shared" si="1"/>
        <v>0</v>
      </c>
      <c r="H9" s="15">
        <f t="shared" si="2"/>
        <v>0</v>
      </c>
      <c r="I9" s="16">
        <f>'Base Data'!D11/'Base Data'!$G$3</f>
        <v>0</v>
      </c>
      <c r="J9" s="51"/>
      <c r="K9" s="52">
        <f t="shared" si="3"/>
        <v>0</v>
      </c>
      <c r="L9" s="15">
        <f t="shared" si="4"/>
        <v>0</v>
      </c>
      <c r="M9" s="16">
        <f>'Base Data'!E11/'Base Data'!$G$3</f>
        <v>0</v>
      </c>
      <c r="N9" s="51"/>
      <c r="O9" s="52">
        <f t="shared" si="5"/>
        <v>0</v>
      </c>
      <c r="P9" s="15">
        <f t="shared" si="6"/>
        <v>0</v>
      </c>
      <c r="Q9" s="16">
        <f>'Base Data'!F11/'Base Data'!$G$3</f>
        <v>0</v>
      </c>
      <c r="R9" s="51"/>
      <c r="S9" s="52">
        <f t="shared" si="7"/>
        <v>0</v>
      </c>
      <c r="T9" s="15">
        <f t="shared" si="8"/>
        <v>0</v>
      </c>
      <c r="U9" s="16">
        <f>'Base Data'!G11/'Base Data'!$G$3</f>
        <v>0</v>
      </c>
      <c r="V9" s="51"/>
      <c r="W9" s="52">
        <f t="shared" si="9"/>
        <v>0</v>
      </c>
      <c r="X9" s="15">
        <f t="shared" si="10"/>
        <v>0</v>
      </c>
      <c r="Y9" s="16">
        <f>'Base Data'!H11/'Base Data'!$G$3</f>
        <v>0</v>
      </c>
      <c r="Z9" s="51"/>
      <c r="AA9" s="52">
        <f t="shared" si="11"/>
        <v>0</v>
      </c>
      <c r="AB9" s="15">
        <f t="shared" si="12"/>
        <v>0</v>
      </c>
      <c r="AC9" s="16">
        <f>'Base Data'!I11/'Base Data'!$G$3</f>
        <v>0</v>
      </c>
      <c r="AD9" s="51"/>
      <c r="AE9" s="52">
        <f t="shared" si="13"/>
        <v>0</v>
      </c>
      <c r="AF9" s="15">
        <f t="shared" si="14"/>
        <v>0</v>
      </c>
    </row>
    <row r="10" spans="1:32" s="45" customFormat="1" x14ac:dyDescent="0.25">
      <c r="A10" s="46">
        <v>3</v>
      </c>
      <c r="B10" s="14">
        <f>'Base Data'!B12/'Base Data'!$G$3</f>
        <v>0</v>
      </c>
      <c r="C10" s="51"/>
      <c r="D10" s="15">
        <f t="shared" si="0"/>
        <v>0</v>
      </c>
      <c r="E10" s="16">
        <f>'Base Data'!C12/'Base Data'!$G$3</f>
        <v>0</v>
      </c>
      <c r="F10" s="51"/>
      <c r="G10" s="52">
        <f t="shared" si="1"/>
        <v>0</v>
      </c>
      <c r="H10" s="15">
        <f t="shared" si="2"/>
        <v>0</v>
      </c>
      <c r="I10" s="16">
        <f>'Base Data'!D12/'Base Data'!$G$3</f>
        <v>0</v>
      </c>
      <c r="J10" s="51"/>
      <c r="K10" s="52">
        <f t="shared" si="3"/>
        <v>0</v>
      </c>
      <c r="L10" s="15">
        <f t="shared" si="4"/>
        <v>0</v>
      </c>
      <c r="M10" s="16">
        <f>'Base Data'!E12/'Base Data'!$G$3</f>
        <v>0</v>
      </c>
      <c r="N10" s="51"/>
      <c r="O10" s="52">
        <f t="shared" si="5"/>
        <v>0</v>
      </c>
      <c r="P10" s="15">
        <f t="shared" si="6"/>
        <v>0</v>
      </c>
      <c r="Q10" s="16">
        <f>'Base Data'!F12/'Base Data'!$G$3</f>
        <v>0</v>
      </c>
      <c r="R10" s="51"/>
      <c r="S10" s="52">
        <f t="shared" si="7"/>
        <v>0</v>
      </c>
      <c r="T10" s="15">
        <f t="shared" si="8"/>
        <v>0</v>
      </c>
      <c r="U10" s="16">
        <f>'Base Data'!G12/'Base Data'!$G$3</f>
        <v>0</v>
      </c>
      <c r="V10" s="51"/>
      <c r="W10" s="52">
        <f t="shared" si="9"/>
        <v>0</v>
      </c>
      <c r="X10" s="15">
        <f t="shared" si="10"/>
        <v>0</v>
      </c>
      <c r="Y10" s="16">
        <f>'Base Data'!H12/'Base Data'!$G$3</f>
        <v>0</v>
      </c>
      <c r="Z10" s="51"/>
      <c r="AA10" s="52">
        <f t="shared" si="11"/>
        <v>0</v>
      </c>
      <c r="AB10" s="15">
        <f t="shared" si="12"/>
        <v>0</v>
      </c>
      <c r="AC10" s="16">
        <f>'Base Data'!I12/'Base Data'!$G$3</f>
        <v>0</v>
      </c>
      <c r="AD10" s="51"/>
      <c r="AE10" s="52">
        <f t="shared" si="13"/>
        <v>0</v>
      </c>
      <c r="AF10" s="15">
        <f t="shared" si="14"/>
        <v>0</v>
      </c>
    </row>
    <row r="11" spans="1:32" s="45" customFormat="1" x14ac:dyDescent="0.25">
      <c r="A11" s="46">
        <v>4</v>
      </c>
      <c r="B11" s="14">
        <f>'Base Data'!B13/'Base Data'!$G$3</f>
        <v>0</v>
      </c>
      <c r="C11" s="51"/>
      <c r="D11" s="15">
        <f t="shared" si="0"/>
        <v>0</v>
      </c>
      <c r="E11" s="16">
        <f>'Base Data'!C13/'Base Data'!$G$3</f>
        <v>0</v>
      </c>
      <c r="F11" s="51"/>
      <c r="G11" s="52">
        <f t="shared" si="1"/>
        <v>0</v>
      </c>
      <c r="H11" s="15">
        <f t="shared" si="2"/>
        <v>0</v>
      </c>
      <c r="I11" s="16">
        <f>'Base Data'!D13/'Base Data'!$G$3</f>
        <v>0</v>
      </c>
      <c r="J11" s="51"/>
      <c r="K11" s="52">
        <f t="shared" si="3"/>
        <v>0</v>
      </c>
      <c r="L11" s="15">
        <f t="shared" si="4"/>
        <v>0</v>
      </c>
      <c r="M11" s="16">
        <f>'Base Data'!E13/'Base Data'!$G$3</f>
        <v>0</v>
      </c>
      <c r="N11" s="51"/>
      <c r="O11" s="52">
        <f t="shared" si="5"/>
        <v>0</v>
      </c>
      <c r="P11" s="15">
        <f t="shared" si="6"/>
        <v>0</v>
      </c>
      <c r="Q11" s="16">
        <f>'Base Data'!F13/'Base Data'!$G$3</f>
        <v>0</v>
      </c>
      <c r="R11" s="51"/>
      <c r="S11" s="52">
        <f t="shared" si="7"/>
        <v>0</v>
      </c>
      <c r="T11" s="15">
        <f t="shared" si="8"/>
        <v>0</v>
      </c>
      <c r="U11" s="16">
        <f>'Base Data'!G13/'Base Data'!$G$3</f>
        <v>0</v>
      </c>
      <c r="V11" s="51"/>
      <c r="W11" s="52">
        <f t="shared" si="9"/>
        <v>0</v>
      </c>
      <c r="X11" s="15">
        <f t="shared" si="10"/>
        <v>0</v>
      </c>
      <c r="Y11" s="16">
        <f>'Base Data'!H13/'Base Data'!$G$3</f>
        <v>0</v>
      </c>
      <c r="Z11" s="51"/>
      <c r="AA11" s="52">
        <f t="shared" si="11"/>
        <v>0</v>
      </c>
      <c r="AB11" s="15">
        <f t="shared" si="12"/>
        <v>0</v>
      </c>
      <c r="AC11" s="16">
        <f>'Base Data'!I13/'Base Data'!$G$3</f>
        <v>0</v>
      </c>
      <c r="AD11" s="51"/>
      <c r="AE11" s="52">
        <f t="shared" si="13"/>
        <v>0</v>
      </c>
      <c r="AF11" s="15">
        <f t="shared" si="14"/>
        <v>0</v>
      </c>
    </row>
    <row r="12" spans="1:32" s="45" customFormat="1" x14ac:dyDescent="0.25">
      <c r="A12" s="46">
        <v>5</v>
      </c>
      <c r="B12" s="14">
        <f>'Base Data'!B14/'Base Data'!$G$3</f>
        <v>0</v>
      </c>
      <c r="C12" s="51"/>
      <c r="D12" s="15">
        <f t="shared" si="0"/>
        <v>0</v>
      </c>
      <c r="E12" s="16">
        <f>'Base Data'!C14/'Base Data'!$G$3</f>
        <v>0</v>
      </c>
      <c r="F12" s="51"/>
      <c r="G12" s="52">
        <f t="shared" si="1"/>
        <v>0</v>
      </c>
      <c r="H12" s="15">
        <f t="shared" si="2"/>
        <v>0</v>
      </c>
      <c r="I12" s="16">
        <f>'Base Data'!D14/'Base Data'!$G$3</f>
        <v>0</v>
      </c>
      <c r="J12" s="51"/>
      <c r="K12" s="52">
        <f t="shared" si="3"/>
        <v>0</v>
      </c>
      <c r="L12" s="15">
        <f t="shared" si="4"/>
        <v>0</v>
      </c>
      <c r="M12" s="16">
        <f>'Base Data'!E14/'Base Data'!$G$3</f>
        <v>0</v>
      </c>
      <c r="N12" s="51"/>
      <c r="O12" s="52">
        <f t="shared" si="5"/>
        <v>0</v>
      </c>
      <c r="P12" s="15">
        <f t="shared" si="6"/>
        <v>0</v>
      </c>
      <c r="Q12" s="16">
        <f>'Base Data'!F14/'Base Data'!$G$3</f>
        <v>0</v>
      </c>
      <c r="R12" s="51"/>
      <c r="S12" s="52">
        <f t="shared" si="7"/>
        <v>0</v>
      </c>
      <c r="T12" s="15">
        <f t="shared" si="8"/>
        <v>0</v>
      </c>
      <c r="U12" s="16">
        <f>'Base Data'!G14/'Base Data'!$G$3</f>
        <v>0</v>
      </c>
      <c r="V12" s="51"/>
      <c r="W12" s="52">
        <f t="shared" si="9"/>
        <v>0</v>
      </c>
      <c r="X12" s="15">
        <f t="shared" si="10"/>
        <v>0</v>
      </c>
      <c r="Y12" s="16">
        <f>'Base Data'!H14/'Base Data'!$G$3</f>
        <v>0</v>
      </c>
      <c r="Z12" s="51"/>
      <c r="AA12" s="52">
        <f t="shared" si="11"/>
        <v>0</v>
      </c>
      <c r="AB12" s="15">
        <f t="shared" si="12"/>
        <v>0</v>
      </c>
      <c r="AC12" s="16">
        <f>'Base Data'!I14/'Base Data'!$G$3</f>
        <v>0</v>
      </c>
      <c r="AD12" s="51"/>
      <c r="AE12" s="52">
        <f t="shared" si="13"/>
        <v>0</v>
      </c>
      <c r="AF12" s="15">
        <f t="shared" si="14"/>
        <v>0</v>
      </c>
    </row>
    <row r="13" spans="1:32" s="45" customFormat="1" x14ac:dyDescent="0.25">
      <c r="A13" s="46">
        <v>6</v>
      </c>
      <c r="B13" s="14">
        <f>'Base Data'!B15/'Base Data'!$G$3</f>
        <v>0</v>
      </c>
      <c r="C13" s="51"/>
      <c r="D13" s="15">
        <f t="shared" si="0"/>
        <v>0</v>
      </c>
      <c r="E13" s="16">
        <f>'Base Data'!C15/'Base Data'!$G$3</f>
        <v>0</v>
      </c>
      <c r="F13" s="51"/>
      <c r="G13" s="52">
        <f t="shared" si="1"/>
        <v>0</v>
      </c>
      <c r="H13" s="15">
        <f t="shared" si="2"/>
        <v>0</v>
      </c>
      <c r="I13" s="16">
        <f>'Base Data'!D15/'Base Data'!$G$3</f>
        <v>0</v>
      </c>
      <c r="J13" s="51"/>
      <c r="K13" s="52">
        <f t="shared" si="3"/>
        <v>0</v>
      </c>
      <c r="L13" s="15">
        <f t="shared" si="4"/>
        <v>0</v>
      </c>
      <c r="M13" s="16">
        <f>'Base Data'!E15/'Base Data'!$G$3</f>
        <v>0</v>
      </c>
      <c r="N13" s="51"/>
      <c r="O13" s="52">
        <f t="shared" si="5"/>
        <v>0</v>
      </c>
      <c r="P13" s="15">
        <f t="shared" si="6"/>
        <v>0</v>
      </c>
      <c r="Q13" s="16">
        <f>'Base Data'!F15/'Base Data'!$G$3</f>
        <v>0</v>
      </c>
      <c r="R13" s="51"/>
      <c r="S13" s="52">
        <f t="shared" si="7"/>
        <v>0</v>
      </c>
      <c r="T13" s="15">
        <f t="shared" si="8"/>
        <v>0</v>
      </c>
      <c r="U13" s="16">
        <f>'Base Data'!G15/'Base Data'!$G$3</f>
        <v>0</v>
      </c>
      <c r="V13" s="51"/>
      <c r="W13" s="52">
        <f t="shared" si="9"/>
        <v>0</v>
      </c>
      <c r="X13" s="15">
        <f t="shared" si="10"/>
        <v>0</v>
      </c>
      <c r="Y13" s="16">
        <f>'Base Data'!H15/'Base Data'!$G$3</f>
        <v>0</v>
      </c>
      <c r="Z13" s="51"/>
      <c r="AA13" s="52">
        <f t="shared" si="11"/>
        <v>0</v>
      </c>
      <c r="AB13" s="15">
        <f t="shared" si="12"/>
        <v>0</v>
      </c>
      <c r="AC13" s="16">
        <f>'Base Data'!I15/'Base Data'!$G$3</f>
        <v>0</v>
      </c>
      <c r="AD13" s="51"/>
      <c r="AE13" s="52">
        <f t="shared" si="13"/>
        <v>0</v>
      </c>
      <c r="AF13" s="15">
        <f t="shared" si="14"/>
        <v>0</v>
      </c>
    </row>
    <row r="14" spans="1:32" s="45" customFormat="1" x14ac:dyDescent="0.25">
      <c r="A14" s="46">
        <v>7</v>
      </c>
      <c r="B14" s="14">
        <f>'Base Data'!B16/'Base Data'!$G$3</f>
        <v>0</v>
      </c>
      <c r="C14" s="51"/>
      <c r="D14" s="15">
        <f t="shared" si="0"/>
        <v>0</v>
      </c>
      <c r="E14" s="16">
        <f>'Base Data'!C16/'Base Data'!$G$3</f>
        <v>0</v>
      </c>
      <c r="F14" s="51"/>
      <c r="G14" s="52">
        <f t="shared" si="1"/>
        <v>0</v>
      </c>
      <c r="H14" s="15">
        <f t="shared" si="2"/>
        <v>0</v>
      </c>
      <c r="I14" s="16">
        <f>'Base Data'!D16/'Base Data'!$G$3</f>
        <v>0</v>
      </c>
      <c r="J14" s="51"/>
      <c r="K14" s="52">
        <f t="shared" si="3"/>
        <v>0</v>
      </c>
      <c r="L14" s="15">
        <f t="shared" si="4"/>
        <v>0</v>
      </c>
      <c r="M14" s="16">
        <f>'Base Data'!E16/'Base Data'!$G$3</f>
        <v>0</v>
      </c>
      <c r="N14" s="51"/>
      <c r="O14" s="52">
        <f t="shared" si="5"/>
        <v>0</v>
      </c>
      <c r="P14" s="15">
        <f t="shared" si="6"/>
        <v>0</v>
      </c>
      <c r="Q14" s="16">
        <f>'Base Data'!F16/'Base Data'!$G$3</f>
        <v>0</v>
      </c>
      <c r="R14" s="51"/>
      <c r="S14" s="52">
        <f t="shared" si="7"/>
        <v>0</v>
      </c>
      <c r="T14" s="15">
        <f t="shared" si="8"/>
        <v>0</v>
      </c>
      <c r="U14" s="16">
        <f>'Base Data'!G16/'Base Data'!$G$3</f>
        <v>0</v>
      </c>
      <c r="V14" s="51"/>
      <c r="W14" s="52">
        <f t="shared" si="9"/>
        <v>0</v>
      </c>
      <c r="X14" s="15">
        <f t="shared" si="10"/>
        <v>0</v>
      </c>
      <c r="Y14" s="16">
        <f>'Base Data'!H16/'Base Data'!$G$3</f>
        <v>0</v>
      </c>
      <c r="Z14" s="51"/>
      <c r="AA14" s="52">
        <f t="shared" si="11"/>
        <v>0</v>
      </c>
      <c r="AB14" s="15">
        <f t="shared" si="12"/>
        <v>0</v>
      </c>
      <c r="AC14" s="16">
        <f>'Base Data'!I16/'Base Data'!$G$3</f>
        <v>0</v>
      </c>
      <c r="AD14" s="51"/>
      <c r="AE14" s="52">
        <f t="shared" si="13"/>
        <v>0</v>
      </c>
      <c r="AF14" s="15">
        <f t="shared" si="14"/>
        <v>0</v>
      </c>
    </row>
    <row r="15" spans="1:32" s="45" customFormat="1" x14ac:dyDescent="0.25">
      <c r="A15" s="46">
        <v>8</v>
      </c>
      <c r="B15" s="14">
        <f>'Base Data'!B17/'Base Data'!$G$3</f>
        <v>0</v>
      </c>
      <c r="C15" s="51"/>
      <c r="D15" s="15">
        <f t="shared" si="0"/>
        <v>0</v>
      </c>
      <c r="E15" s="16">
        <f>'Base Data'!C17/'Base Data'!$G$3</f>
        <v>0</v>
      </c>
      <c r="F15" s="51"/>
      <c r="G15" s="52">
        <f t="shared" si="1"/>
        <v>0</v>
      </c>
      <c r="H15" s="15">
        <f t="shared" si="2"/>
        <v>0</v>
      </c>
      <c r="I15" s="16">
        <f>'Base Data'!D17/'Base Data'!$G$3</f>
        <v>0</v>
      </c>
      <c r="J15" s="51"/>
      <c r="K15" s="52">
        <f t="shared" si="3"/>
        <v>0</v>
      </c>
      <c r="L15" s="15">
        <f t="shared" si="4"/>
        <v>0</v>
      </c>
      <c r="M15" s="16">
        <f>'Base Data'!E17/'Base Data'!$G$3</f>
        <v>0</v>
      </c>
      <c r="N15" s="51"/>
      <c r="O15" s="52">
        <f t="shared" si="5"/>
        <v>0</v>
      </c>
      <c r="P15" s="15">
        <f t="shared" si="6"/>
        <v>0</v>
      </c>
      <c r="Q15" s="16">
        <f>'Base Data'!F17/'Base Data'!$G$3</f>
        <v>0</v>
      </c>
      <c r="R15" s="51"/>
      <c r="S15" s="52">
        <f t="shared" si="7"/>
        <v>0</v>
      </c>
      <c r="T15" s="15">
        <f t="shared" si="8"/>
        <v>0</v>
      </c>
      <c r="U15" s="16">
        <f>'Base Data'!G17/'Base Data'!$G$3</f>
        <v>0</v>
      </c>
      <c r="V15" s="51"/>
      <c r="W15" s="52">
        <f t="shared" si="9"/>
        <v>0</v>
      </c>
      <c r="X15" s="15">
        <f t="shared" si="10"/>
        <v>0</v>
      </c>
      <c r="Y15" s="16">
        <f>'Base Data'!H17/'Base Data'!$G$3</f>
        <v>0</v>
      </c>
      <c r="Z15" s="51"/>
      <c r="AA15" s="52">
        <f t="shared" si="11"/>
        <v>0</v>
      </c>
      <c r="AB15" s="15">
        <f t="shared" si="12"/>
        <v>0</v>
      </c>
      <c r="AC15" s="16">
        <f>'Base Data'!I17/'Base Data'!$G$3</f>
        <v>0</v>
      </c>
      <c r="AD15" s="51"/>
      <c r="AE15" s="52">
        <f t="shared" si="13"/>
        <v>0</v>
      </c>
      <c r="AF15" s="15">
        <f t="shared" si="14"/>
        <v>0</v>
      </c>
    </row>
    <row r="16" spans="1:32" s="45" customFormat="1" x14ac:dyDescent="0.25">
      <c r="A16" s="46">
        <v>9</v>
      </c>
      <c r="B16" s="14">
        <f>'Base Data'!B18/'Base Data'!$G$3</f>
        <v>0</v>
      </c>
      <c r="C16" s="51"/>
      <c r="D16" s="15">
        <f t="shared" si="0"/>
        <v>0</v>
      </c>
      <c r="E16" s="16">
        <f>'Base Data'!C18/'Base Data'!$G$3</f>
        <v>0</v>
      </c>
      <c r="F16" s="51"/>
      <c r="G16" s="52">
        <f t="shared" si="1"/>
        <v>0</v>
      </c>
      <c r="H16" s="15">
        <f t="shared" si="2"/>
        <v>0</v>
      </c>
      <c r="I16" s="16">
        <f>'Base Data'!D18/'Base Data'!$G$3</f>
        <v>0</v>
      </c>
      <c r="J16" s="51"/>
      <c r="K16" s="52">
        <f t="shared" si="3"/>
        <v>0</v>
      </c>
      <c r="L16" s="15">
        <f t="shared" si="4"/>
        <v>0</v>
      </c>
      <c r="M16" s="16">
        <f>'Base Data'!E18/'Base Data'!$G$3</f>
        <v>0</v>
      </c>
      <c r="N16" s="51"/>
      <c r="O16" s="52">
        <f t="shared" si="5"/>
        <v>0</v>
      </c>
      <c r="P16" s="15">
        <f t="shared" si="6"/>
        <v>0</v>
      </c>
      <c r="Q16" s="16">
        <f>'Base Data'!F18/'Base Data'!$G$3</f>
        <v>0</v>
      </c>
      <c r="R16" s="51"/>
      <c r="S16" s="52">
        <f t="shared" si="7"/>
        <v>0</v>
      </c>
      <c r="T16" s="15">
        <f t="shared" si="8"/>
        <v>0</v>
      </c>
      <c r="U16" s="16">
        <f>'Base Data'!G18/'Base Data'!$G$3</f>
        <v>0</v>
      </c>
      <c r="V16" s="51"/>
      <c r="W16" s="52">
        <f t="shared" si="9"/>
        <v>0</v>
      </c>
      <c r="X16" s="15">
        <f t="shared" si="10"/>
        <v>0</v>
      </c>
      <c r="Y16" s="16">
        <f>'Base Data'!H18/'Base Data'!$G$3</f>
        <v>0</v>
      </c>
      <c r="Z16" s="51"/>
      <c r="AA16" s="52">
        <f t="shared" si="11"/>
        <v>0</v>
      </c>
      <c r="AB16" s="15">
        <f t="shared" si="12"/>
        <v>0</v>
      </c>
      <c r="AC16" s="16">
        <f>'Base Data'!I18/'Base Data'!$G$3</f>
        <v>0</v>
      </c>
      <c r="AD16" s="51"/>
      <c r="AE16" s="52">
        <f t="shared" si="13"/>
        <v>0</v>
      </c>
      <c r="AF16" s="15">
        <f t="shared" si="14"/>
        <v>0</v>
      </c>
    </row>
    <row r="17" spans="1:32" s="45" customFormat="1" x14ac:dyDescent="0.25">
      <c r="A17" s="46">
        <v>10</v>
      </c>
      <c r="B17" s="14">
        <f>'Base Data'!B19/'Base Data'!$G$3</f>
        <v>0</v>
      </c>
      <c r="C17" s="51"/>
      <c r="D17" s="15">
        <f t="shared" si="0"/>
        <v>0</v>
      </c>
      <c r="E17" s="16">
        <f>'Base Data'!C19/'Base Data'!$G$3</f>
        <v>0</v>
      </c>
      <c r="F17" s="51"/>
      <c r="G17" s="52">
        <f t="shared" si="1"/>
        <v>0</v>
      </c>
      <c r="H17" s="15">
        <f t="shared" si="2"/>
        <v>0</v>
      </c>
      <c r="I17" s="16">
        <f>'Base Data'!D19/'Base Data'!$G$3</f>
        <v>0</v>
      </c>
      <c r="J17" s="51"/>
      <c r="K17" s="52">
        <f t="shared" si="3"/>
        <v>0</v>
      </c>
      <c r="L17" s="15">
        <f t="shared" si="4"/>
        <v>0</v>
      </c>
      <c r="M17" s="16">
        <f>'Base Data'!E19/'Base Data'!$G$3</f>
        <v>0</v>
      </c>
      <c r="N17" s="51"/>
      <c r="O17" s="52">
        <f t="shared" si="5"/>
        <v>0</v>
      </c>
      <c r="P17" s="15">
        <f t="shared" si="6"/>
        <v>0</v>
      </c>
      <c r="Q17" s="16">
        <f>'Base Data'!F19/'Base Data'!$G$3</f>
        <v>0</v>
      </c>
      <c r="R17" s="51"/>
      <c r="S17" s="52">
        <f t="shared" si="7"/>
        <v>0</v>
      </c>
      <c r="T17" s="15">
        <f t="shared" si="8"/>
        <v>0</v>
      </c>
      <c r="U17" s="16">
        <f>'Base Data'!G19/'Base Data'!$G$3</f>
        <v>0</v>
      </c>
      <c r="V17" s="51"/>
      <c r="W17" s="52">
        <f t="shared" si="9"/>
        <v>0</v>
      </c>
      <c r="X17" s="15">
        <f t="shared" si="10"/>
        <v>0</v>
      </c>
      <c r="Y17" s="16">
        <f>'Base Data'!H19/'Base Data'!$G$3</f>
        <v>0</v>
      </c>
      <c r="Z17" s="51"/>
      <c r="AA17" s="52">
        <f t="shared" si="11"/>
        <v>0</v>
      </c>
      <c r="AB17" s="15">
        <f t="shared" si="12"/>
        <v>0</v>
      </c>
      <c r="AC17" s="16">
        <f>'Base Data'!I19/'Base Data'!$G$3</f>
        <v>0</v>
      </c>
      <c r="AD17" s="51"/>
      <c r="AE17" s="52">
        <f t="shared" si="13"/>
        <v>0</v>
      </c>
      <c r="AF17" s="15">
        <f t="shared" si="14"/>
        <v>0</v>
      </c>
    </row>
    <row r="18" spans="1:32" s="45" customFormat="1" x14ac:dyDescent="0.25">
      <c r="A18" s="46">
        <v>11</v>
      </c>
      <c r="B18" s="14">
        <f>'Base Data'!B20/'Base Data'!$G$3</f>
        <v>0</v>
      </c>
      <c r="C18" s="51"/>
      <c r="D18" s="15">
        <f t="shared" si="0"/>
        <v>0</v>
      </c>
      <c r="E18" s="16">
        <f>'Base Data'!C20/'Base Data'!$G$3</f>
        <v>0</v>
      </c>
      <c r="F18" s="51"/>
      <c r="G18" s="52">
        <f t="shared" si="1"/>
        <v>0</v>
      </c>
      <c r="H18" s="15">
        <f t="shared" si="2"/>
        <v>0</v>
      </c>
      <c r="I18" s="16">
        <f>'Base Data'!D20/'Base Data'!$G$3</f>
        <v>0</v>
      </c>
      <c r="J18" s="51"/>
      <c r="K18" s="52">
        <f t="shared" si="3"/>
        <v>0</v>
      </c>
      <c r="L18" s="15">
        <f t="shared" si="4"/>
        <v>0</v>
      </c>
      <c r="M18" s="16">
        <f>'Base Data'!E20/'Base Data'!$G$3</f>
        <v>0</v>
      </c>
      <c r="N18" s="51"/>
      <c r="O18" s="52">
        <f t="shared" si="5"/>
        <v>0</v>
      </c>
      <c r="P18" s="15">
        <f t="shared" si="6"/>
        <v>0</v>
      </c>
      <c r="Q18" s="16">
        <f>'Base Data'!F20/'Base Data'!$G$3</f>
        <v>0</v>
      </c>
      <c r="R18" s="51"/>
      <c r="S18" s="52">
        <f t="shared" si="7"/>
        <v>0</v>
      </c>
      <c r="T18" s="15">
        <f t="shared" si="8"/>
        <v>0</v>
      </c>
      <c r="U18" s="16">
        <f>'Base Data'!G20/'Base Data'!$G$3</f>
        <v>0</v>
      </c>
      <c r="V18" s="51"/>
      <c r="W18" s="52">
        <f t="shared" si="9"/>
        <v>0</v>
      </c>
      <c r="X18" s="15">
        <f t="shared" si="10"/>
        <v>0</v>
      </c>
      <c r="Y18" s="16">
        <f>'Base Data'!H20/'Base Data'!$G$3</f>
        <v>0</v>
      </c>
      <c r="Z18" s="51"/>
      <c r="AA18" s="52">
        <f t="shared" si="11"/>
        <v>0</v>
      </c>
      <c r="AB18" s="15">
        <f t="shared" si="12"/>
        <v>0</v>
      </c>
      <c r="AC18" s="16">
        <f>'Base Data'!I20/'Base Data'!$G$3</f>
        <v>0</v>
      </c>
      <c r="AD18" s="51"/>
      <c r="AE18" s="52">
        <f t="shared" si="13"/>
        <v>0</v>
      </c>
      <c r="AF18" s="15">
        <f t="shared" si="14"/>
        <v>0</v>
      </c>
    </row>
    <row r="19" spans="1:32" s="45" customFormat="1" x14ac:dyDescent="0.25">
      <c r="A19" s="46">
        <v>12</v>
      </c>
      <c r="B19" s="14">
        <f>'Base Data'!B21/'Base Data'!$G$3</f>
        <v>0</v>
      </c>
      <c r="C19" s="51"/>
      <c r="D19" s="15">
        <f t="shared" si="0"/>
        <v>0</v>
      </c>
      <c r="E19" s="16">
        <f>'Base Data'!C21/'Base Data'!$G$3</f>
        <v>0</v>
      </c>
      <c r="F19" s="51"/>
      <c r="G19" s="52">
        <f t="shared" si="1"/>
        <v>0</v>
      </c>
      <c r="H19" s="15">
        <f t="shared" si="2"/>
        <v>0</v>
      </c>
      <c r="I19" s="16">
        <f>'Base Data'!D21/'Base Data'!$G$3</f>
        <v>0</v>
      </c>
      <c r="J19" s="51"/>
      <c r="K19" s="52">
        <f t="shared" si="3"/>
        <v>0</v>
      </c>
      <c r="L19" s="15">
        <f t="shared" si="4"/>
        <v>0</v>
      </c>
      <c r="M19" s="16">
        <f>'Base Data'!E21/'Base Data'!$G$3</f>
        <v>0</v>
      </c>
      <c r="N19" s="51"/>
      <c r="O19" s="52">
        <f t="shared" si="5"/>
        <v>0</v>
      </c>
      <c r="P19" s="15">
        <f t="shared" si="6"/>
        <v>0</v>
      </c>
      <c r="Q19" s="16">
        <f>'Base Data'!F21/'Base Data'!$G$3</f>
        <v>0</v>
      </c>
      <c r="R19" s="51"/>
      <c r="S19" s="52">
        <f t="shared" si="7"/>
        <v>0</v>
      </c>
      <c r="T19" s="15">
        <f t="shared" si="8"/>
        <v>0</v>
      </c>
      <c r="U19" s="16">
        <f>'Base Data'!G21/'Base Data'!$G$3</f>
        <v>0</v>
      </c>
      <c r="V19" s="51"/>
      <c r="W19" s="52">
        <f t="shared" si="9"/>
        <v>0</v>
      </c>
      <c r="X19" s="15">
        <f t="shared" si="10"/>
        <v>0</v>
      </c>
      <c r="Y19" s="16">
        <f>'Base Data'!H21/'Base Data'!$G$3</f>
        <v>0</v>
      </c>
      <c r="Z19" s="51"/>
      <c r="AA19" s="52">
        <f t="shared" si="11"/>
        <v>0</v>
      </c>
      <c r="AB19" s="15">
        <f t="shared" si="12"/>
        <v>0</v>
      </c>
      <c r="AC19" s="16">
        <f>'Base Data'!I21/'Base Data'!$G$3</f>
        <v>0</v>
      </c>
      <c r="AD19" s="51"/>
      <c r="AE19" s="52">
        <f t="shared" si="13"/>
        <v>0</v>
      </c>
      <c r="AF19" s="15">
        <f t="shared" si="14"/>
        <v>0</v>
      </c>
    </row>
    <row r="20" spans="1:32" s="45" customFormat="1" x14ac:dyDescent="0.25">
      <c r="A20" s="46">
        <v>1</v>
      </c>
      <c r="B20" s="14">
        <f>'Base Data'!B22/'Base Data'!$G$3</f>
        <v>0</v>
      </c>
      <c r="C20" s="51"/>
      <c r="D20" s="15">
        <f t="shared" si="0"/>
        <v>0</v>
      </c>
      <c r="E20" s="16">
        <f>'Base Data'!C22/'Base Data'!$G$3</f>
        <v>0</v>
      </c>
      <c r="F20" s="51"/>
      <c r="G20" s="52">
        <f t="shared" si="1"/>
        <v>0</v>
      </c>
      <c r="H20" s="15">
        <f t="shared" si="2"/>
        <v>0</v>
      </c>
      <c r="I20" s="16">
        <f>'Base Data'!D22/'Base Data'!$G$3</f>
        <v>0</v>
      </c>
      <c r="J20" s="51"/>
      <c r="K20" s="52">
        <f t="shared" si="3"/>
        <v>0</v>
      </c>
      <c r="L20" s="15">
        <f t="shared" si="4"/>
        <v>0</v>
      </c>
      <c r="M20" s="16">
        <f>'Base Data'!E22/'Base Data'!$G$3</f>
        <v>0</v>
      </c>
      <c r="N20" s="51"/>
      <c r="O20" s="52">
        <f t="shared" si="5"/>
        <v>0</v>
      </c>
      <c r="P20" s="15">
        <f t="shared" si="6"/>
        <v>0</v>
      </c>
      <c r="Q20" s="16">
        <f>'Base Data'!F22/'Base Data'!$G$3</f>
        <v>0</v>
      </c>
      <c r="R20" s="51"/>
      <c r="S20" s="52">
        <f t="shared" si="7"/>
        <v>0</v>
      </c>
      <c r="T20" s="15">
        <f t="shared" si="8"/>
        <v>0</v>
      </c>
      <c r="U20" s="16">
        <f>'Base Data'!G22/'Base Data'!$G$3</f>
        <v>0</v>
      </c>
      <c r="V20" s="51"/>
      <c r="W20" s="52">
        <f t="shared" si="9"/>
        <v>0</v>
      </c>
      <c r="X20" s="15">
        <f t="shared" si="10"/>
        <v>0</v>
      </c>
      <c r="Y20" s="16">
        <f>'Base Data'!H22/'Base Data'!$G$3</f>
        <v>0</v>
      </c>
      <c r="Z20" s="51"/>
      <c r="AA20" s="52">
        <f t="shared" si="11"/>
        <v>0</v>
      </c>
      <c r="AB20" s="15">
        <f t="shared" si="12"/>
        <v>0</v>
      </c>
      <c r="AC20" s="16">
        <f>'Base Data'!I22/'Base Data'!$G$3</f>
        <v>0</v>
      </c>
      <c r="AD20" s="51"/>
      <c r="AE20" s="52">
        <f t="shared" si="13"/>
        <v>0</v>
      </c>
      <c r="AF20" s="15">
        <f t="shared" si="14"/>
        <v>0</v>
      </c>
    </row>
    <row r="21" spans="1:32" s="45" customFormat="1" x14ac:dyDescent="0.25">
      <c r="A21" s="46">
        <v>2</v>
      </c>
      <c r="B21" s="14">
        <f>'Base Data'!B23/'Base Data'!$G$3</f>
        <v>0</v>
      </c>
      <c r="C21" s="51"/>
      <c r="D21" s="15">
        <f t="shared" si="0"/>
        <v>0</v>
      </c>
      <c r="E21" s="16">
        <f>'Base Data'!C23/'Base Data'!$G$3</f>
        <v>0</v>
      </c>
      <c r="F21" s="51"/>
      <c r="G21" s="52">
        <f t="shared" si="1"/>
        <v>0</v>
      </c>
      <c r="H21" s="15">
        <f t="shared" si="2"/>
        <v>0</v>
      </c>
      <c r="I21" s="16">
        <f>'Base Data'!D23/'Base Data'!$G$3</f>
        <v>0</v>
      </c>
      <c r="J21" s="51"/>
      <c r="K21" s="52">
        <f t="shared" si="3"/>
        <v>0</v>
      </c>
      <c r="L21" s="15">
        <f t="shared" si="4"/>
        <v>0</v>
      </c>
      <c r="M21" s="16">
        <f>'Base Data'!E23/'Base Data'!$G$3</f>
        <v>0</v>
      </c>
      <c r="N21" s="51"/>
      <c r="O21" s="52">
        <f t="shared" si="5"/>
        <v>0</v>
      </c>
      <c r="P21" s="15">
        <f t="shared" si="6"/>
        <v>0</v>
      </c>
      <c r="Q21" s="16">
        <f>'Base Data'!F23/'Base Data'!$G$3</f>
        <v>0</v>
      </c>
      <c r="R21" s="51"/>
      <c r="S21" s="52">
        <f t="shared" si="7"/>
        <v>0</v>
      </c>
      <c r="T21" s="15">
        <f t="shared" si="8"/>
        <v>0</v>
      </c>
      <c r="U21" s="16">
        <f>'Base Data'!G23/'Base Data'!$G$3</f>
        <v>0</v>
      </c>
      <c r="V21" s="51"/>
      <c r="W21" s="52">
        <f t="shared" si="9"/>
        <v>0</v>
      </c>
      <c r="X21" s="15">
        <f t="shared" si="10"/>
        <v>0</v>
      </c>
      <c r="Y21" s="16">
        <f>'Base Data'!H23/'Base Data'!$G$3</f>
        <v>0</v>
      </c>
      <c r="Z21" s="51"/>
      <c r="AA21" s="52">
        <f t="shared" si="11"/>
        <v>0</v>
      </c>
      <c r="AB21" s="15">
        <f t="shared" si="12"/>
        <v>0</v>
      </c>
      <c r="AC21" s="16">
        <f>'Base Data'!I23/'Base Data'!$G$3</f>
        <v>0</v>
      </c>
      <c r="AD21" s="51"/>
      <c r="AE21" s="52">
        <f t="shared" si="13"/>
        <v>0</v>
      </c>
      <c r="AF21" s="15">
        <f t="shared" si="14"/>
        <v>0</v>
      </c>
    </row>
    <row r="22" spans="1:32" s="45" customFormat="1" x14ac:dyDescent="0.25">
      <c r="A22" s="46">
        <v>3</v>
      </c>
      <c r="B22" s="14">
        <f>'Base Data'!B24/'Base Data'!$G$3</f>
        <v>0</v>
      </c>
      <c r="C22" s="51"/>
      <c r="D22" s="15">
        <f t="shared" si="0"/>
        <v>0</v>
      </c>
      <c r="E22" s="16">
        <f>'Base Data'!C24/'Base Data'!$G$3</f>
        <v>0</v>
      </c>
      <c r="F22" s="51"/>
      <c r="G22" s="52">
        <f t="shared" si="1"/>
        <v>0</v>
      </c>
      <c r="H22" s="15">
        <f t="shared" si="2"/>
        <v>0</v>
      </c>
      <c r="I22" s="16">
        <f>'Base Data'!D24/'Base Data'!$G$3</f>
        <v>0</v>
      </c>
      <c r="J22" s="51"/>
      <c r="K22" s="52">
        <f t="shared" si="3"/>
        <v>0</v>
      </c>
      <c r="L22" s="15">
        <f t="shared" si="4"/>
        <v>0</v>
      </c>
      <c r="M22" s="16">
        <f>'Base Data'!E24/'Base Data'!$G$3</f>
        <v>0</v>
      </c>
      <c r="N22" s="51"/>
      <c r="O22" s="52">
        <f t="shared" si="5"/>
        <v>0</v>
      </c>
      <c r="P22" s="15">
        <f t="shared" si="6"/>
        <v>0</v>
      </c>
      <c r="Q22" s="16">
        <f>'Base Data'!F24/'Base Data'!$G$3</f>
        <v>0</v>
      </c>
      <c r="R22" s="51"/>
      <c r="S22" s="52">
        <f t="shared" si="7"/>
        <v>0</v>
      </c>
      <c r="T22" s="15">
        <f t="shared" si="8"/>
        <v>0</v>
      </c>
      <c r="U22" s="16">
        <f>'Base Data'!G24/'Base Data'!$G$3</f>
        <v>0</v>
      </c>
      <c r="V22" s="51"/>
      <c r="W22" s="52">
        <f t="shared" si="9"/>
        <v>0</v>
      </c>
      <c r="X22" s="15">
        <f t="shared" si="10"/>
        <v>0</v>
      </c>
      <c r="Y22" s="16">
        <f>'Base Data'!H24/'Base Data'!$G$3</f>
        <v>0</v>
      </c>
      <c r="Z22" s="51"/>
      <c r="AA22" s="52">
        <f t="shared" si="11"/>
        <v>0</v>
      </c>
      <c r="AB22" s="15">
        <f t="shared" si="12"/>
        <v>0</v>
      </c>
      <c r="AC22" s="16">
        <f>'Base Data'!I24/'Base Data'!$G$3</f>
        <v>0</v>
      </c>
      <c r="AD22" s="51"/>
      <c r="AE22" s="52">
        <f t="shared" si="13"/>
        <v>0</v>
      </c>
      <c r="AF22" s="15">
        <f t="shared" si="14"/>
        <v>0</v>
      </c>
    </row>
    <row r="23" spans="1:32" s="45" customFormat="1" x14ac:dyDescent="0.25">
      <c r="A23" s="46">
        <v>4</v>
      </c>
      <c r="B23" s="14">
        <f>'Base Data'!B25/'Base Data'!$G$3</f>
        <v>0</v>
      </c>
      <c r="C23" s="51"/>
      <c r="D23" s="15">
        <f t="shared" si="0"/>
        <v>0</v>
      </c>
      <c r="E23" s="16">
        <f>'Base Data'!C25/'Base Data'!$G$3</f>
        <v>0</v>
      </c>
      <c r="F23" s="51"/>
      <c r="G23" s="52">
        <f t="shared" si="1"/>
        <v>0</v>
      </c>
      <c r="H23" s="15">
        <f t="shared" si="2"/>
        <v>0</v>
      </c>
      <c r="I23" s="16">
        <f>'Base Data'!D25/'Base Data'!$G$3</f>
        <v>0</v>
      </c>
      <c r="J23" s="51"/>
      <c r="K23" s="52">
        <f t="shared" si="3"/>
        <v>0</v>
      </c>
      <c r="L23" s="15">
        <f t="shared" si="4"/>
        <v>0</v>
      </c>
      <c r="M23" s="16">
        <f>'Base Data'!E25/'Base Data'!$G$3</f>
        <v>0</v>
      </c>
      <c r="N23" s="51"/>
      <c r="O23" s="52">
        <f t="shared" si="5"/>
        <v>0</v>
      </c>
      <c r="P23" s="15">
        <f t="shared" si="6"/>
        <v>0</v>
      </c>
      <c r="Q23" s="16">
        <f>'Base Data'!F25/'Base Data'!$G$3</f>
        <v>0</v>
      </c>
      <c r="R23" s="51"/>
      <c r="S23" s="52">
        <f t="shared" si="7"/>
        <v>0</v>
      </c>
      <c r="T23" s="15">
        <f t="shared" si="8"/>
        <v>0</v>
      </c>
      <c r="U23" s="16">
        <f>'Base Data'!G25/'Base Data'!$G$3</f>
        <v>0</v>
      </c>
      <c r="V23" s="51"/>
      <c r="W23" s="52">
        <f t="shared" si="9"/>
        <v>0</v>
      </c>
      <c r="X23" s="15">
        <f t="shared" si="10"/>
        <v>0</v>
      </c>
      <c r="Y23" s="16">
        <f>'Base Data'!H25/'Base Data'!$G$3</f>
        <v>0</v>
      </c>
      <c r="Z23" s="51"/>
      <c r="AA23" s="52">
        <f t="shared" si="11"/>
        <v>0</v>
      </c>
      <c r="AB23" s="15">
        <f t="shared" si="12"/>
        <v>0</v>
      </c>
      <c r="AC23" s="16">
        <f>'Base Data'!I25/'Base Data'!$G$3</f>
        <v>0</v>
      </c>
      <c r="AD23" s="51"/>
      <c r="AE23" s="52">
        <f t="shared" si="13"/>
        <v>0</v>
      </c>
      <c r="AF23" s="15">
        <f t="shared" si="14"/>
        <v>0</v>
      </c>
    </row>
    <row r="24" spans="1:32" s="45" customFormat="1" x14ac:dyDescent="0.25">
      <c r="A24" s="46">
        <v>5</v>
      </c>
      <c r="B24" s="14">
        <f>'Base Data'!B26/'Base Data'!$G$3</f>
        <v>0</v>
      </c>
      <c r="C24" s="51"/>
      <c r="D24" s="15">
        <f t="shared" si="0"/>
        <v>0</v>
      </c>
      <c r="E24" s="16">
        <f>'Base Data'!C26/'Base Data'!$G$3</f>
        <v>0</v>
      </c>
      <c r="F24" s="51"/>
      <c r="G24" s="52">
        <f t="shared" si="1"/>
        <v>0</v>
      </c>
      <c r="H24" s="15">
        <f t="shared" si="2"/>
        <v>0</v>
      </c>
      <c r="I24" s="16">
        <f>'Base Data'!D26/'Base Data'!$G$3</f>
        <v>0</v>
      </c>
      <c r="J24" s="51"/>
      <c r="K24" s="52">
        <f t="shared" si="3"/>
        <v>0</v>
      </c>
      <c r="L24" s="15">
        <f t="shared" si="4"/>
        <v>0</v>
      </c>
      <c r="M24" s="16">
        <f>'Base Data'!E26/'Base Data'!$G$3</f>
        <v>0</v>
      </c>
      <c r="N24" s="51"/>
      <c r="O24" s="52">
        <f t="shared" si="5"/>
        <v>0</v>
      </c>
      <c r="P24" s="15">
        <f t="shared" si="6"/>
        <v>0</v>
      </c>
      <c r="Q24" s="16">
        <f>'Base Data'!F26/'Base Data'!$G$3</f>
        <v>0</v>
      </c>
      <c r="R24" s="51"/>
      <c r="S24" s="52">
        <f t="shared" si="7"/>
        <v>0</v>
      </c>
      <c r="T24" s="15">
        <f t="shared" si="8"/>
        <v>0</v>
      </c>
      <c r="U24" s="16">
        <f>'Base Data'!G26/'Base Data'!$G$3</f>
        <v>0</v>
      </c>
      <c r="V24" s="51"/>
      <c r="W24" s="52">
        <f t="shared" si="9"/>
        <v>0</v>
      </c>
      <c r="X24" s="15">
        <f t="shared" si="10"/>
        <v>0</v>
      </c>
      <c r="Y24" s="16">
        <f>'Base Data'!H26/'Base Data'!$G$3</f>
        <v>0</v>
      </c>
      <c r="Z24" s="51"/>
      <c r="AA24" s="52">
        <f t="shared" si="11"/>
        <v>0</v>
      </c>
      <c r="AB24" s="15">
        <f t="shared" si="12"/>
        <v>0</v>
      </c>
      <c r="AC24" s="16">
        <f>'Base Data'!I26/'Base Data'!$G$3</f>
        <v>0</v>
      </c>
      <c r="AD24" s="51"/>
      <c r="AE24" s="52">
        <f t="shared" si="13"/>
        <v>0</v>
      </c>
      <c r="AF24" s="15">
        <f t="shared" si="14"/>
        <v>0</v>
      </c>
    </row>
    <row r="25" spans="1:32" s="45" customFormat="1" x14ac:dyDescent="0.25">
      <c r="A25" s="46">
        <v>6</v>
      </c>
      <c r="B25" s="14">
        <f>'Base Data'!B27/'Base Data'!$G$3</f>
        <v>0</v>
      </c>
      <c r="C25" s="51"/>
      <c r="D25" s="15">
        <f t="shared" si="0"/>
        <v>0</v>
      </c>
      <c r="E25" s="16">
        <f>'Base Data'!C27/'Base Data'!$G$3</f>
        <v>0</v>
      </c>
      <c r="F25" s="51"/>
      <c r="G25" s="52">
        <f t="shared" si="1"/>
        <v>0</v>
      </c>
      <c r="H25" s="15">
        <f t="shared" si="2"/>
        <v>0</v>
      </c>
      <c r="I25" s="16">
        <f>'Base Data'!D27/'Base Data'!$G$3</f>
        <v>0</v>
      </c>
      <c r="J25" s="51"/>
      <c r="K25" s="52">
        <f t="shared" si="3"/>
        <v>0</v>
      </c>
      <c r="L25" s="15">
        <f t="shared" si="4"/>
        <v>0</v>
      </c>
      <c r="M25" s="16">
        <f>'Base Data'!E27/'Base Data'!$G$3</f>
        <v>0</v>
      </c>
      <c r="N25" s="51"/>
      <c r="O25" s="52">
        <f t="shared" si="5"/>
        <v>0</v>
      </c>
      <c r="P25" s="15">
        <f t="shared" si="6"/>
        <v>0</v>
      </c>
      <c r="Q25" s="16">
        <f>'Base Data'!F27/'Base Data'!$G$3</f>
        <v>0</v>
      </c>
      <c r="R25" s="51"/>
      <c r="S25" s="52">
        <f t="shared" si="7"/>
        <v>0</v>
      </c>
      <c r="T25" s="15">
        <f t="shared" si="8"/>
        <v>0</v>
      </c>
      <c r="U25" s="16">
        <f>'Base Data'!G27/'Base Data'!$G$3</f>
        <v>0</v>
      </c>
      <c r="V25" s="51"/>
      <c r="W25" s="52">
        <f t="shared" si="9"/>
        <v>0</v>
      </c>
      <c r="X25" s="15">
        <f t="shared" si="10"/>
        <v>0</v>
      </c>
      <c r="Y25" s="16">
        <f>'Base Data'!H27/'Base Data'!$G$3</f>
        <v>0</v>
      </c>
      <c r="Z25" s="51"/>
      <c r="AA25" s="52">
        <f t="shared" si="11"/>
        <v>0</v>
      </c>
      <c r="AB25" s="15">
        <f t="shared" si="12"/>
        <v>0</v>
      </c>
      <c r="AC25" s="16">
        <f>'Base Data'!I27/'Base Data'!$G$3</f>
        <v>0</v>
      </c>
      <c r="AD25" s="51"/>
      <c r="AE25" s="52">
        <f t="shared" si="13"/>
        <v>0</v>
      </c>
      <c r="AF25" s="15">
        <f t="shared" si="14"/>
        <v>0</v>
      </c>
    </row>
    <row r="26" spans="1:32" s="45" customFormat="1" x14ac:dyDescent="0.25">
      <c r="A26" s="46">
        <v>7</v>
      </c>
      <c r="B26" s="14">
        <f>'Base Data'!B28/'Base Data'!$G$3</f>
        <v>0</v>
      </c>
      <c r="C26" s="51"/>
      <c r="D26" s="15">
        <f t="shared" si="0"/>
        <v>0</v>
      </c>
      <c r="E26" s="16">
        <f>'Base Data'!C28/'Base Data'!$G$3</f>
        <v>0</v>
      </c>
      <c r="F26" s="51"/>
      <c r="G26" s="52">
        <f t="shared" si="1"/>
        <v>0</v>
      </c>
      <c r="H26" s="15">
        <f t="shared" si="2"/>
        <v>0</v>
      </c>
      <c r="I26" s="16">
        <f>'Base Data'!D28/'Base Data'!$G$3</f>
        <v>0</v>
      </c>
      <c r="J26" s="51"/>
      <c r="K26" s="52">
        <f t="shared" si="3"/>
        <v>0</v>
      </c>
      <c r="L26" s="15">
        <f t="shared" si="4"/>
        <v>0</v>
      </c>
      <c r="M26" s="16">
        <f>'Base Data'!E28/'Base Data'!$G$3</f>
        <v>0</v>
      </c>
      <c r="N26" s="51"/>
      <c r="O26" s="52">
        <f t="shared" si="5"/>
        <v>0</v>
      </c>
      <c r="P26" s="15">
        <f t="shared" si="6"/>
        <v>0</v>
      </c>
      <c r="Q26" s="16">
        <f>'Base Data'!F28/'Base Data'!$G$3</f>
        <v>0</v>
      </c>
      <c r="R26" s="51"/>
      <c r="S26" s="52">
        <f t="shared" si="7"/>
        <v>0</v>
      </c>
      <c r="T26" s="15">
        <f t="shared" si="8"/>
        <v>0</v>
      </c>
      <c r="U26" s="16">
        <f>'Base Data'!G28/'Base Data'!$G$3</f>
        <v>0</v>
      </c>
      <c r="V26" s="51"/>
      <c r="W26" s="52">
        <f t="shared" si="9"/>
        <v>0</v>
      </c>
      <c r="X26" s="15">
        <f t="shared" si="10"/>
        <v>0</v>
      </c>
      <c r="Y26" s="16">
        <f>'Base Data'!H28/'Base Data'!$G$3</f>
        <v>0</v>
      </c>
      <c r="Z26" s="51"/>
      <c r="AA26" s="52">
        <f t="shared" si="11"/>
        <v>0</v>
      </c>
      <c r="AB26" s="15">
        <f t="shared" si="12"/>
        <v>0</v>
      </c>
      <c r="AC26" s="16">
        <f>'Base Data'!I28/'Base Data'!$G$3</f>
        <v>0</v>
      </c>
      <c r="AD26" s="51"/>
      <c r="AE26" s="52">
        <f t="shared" si="13"/>
        <v>0</v>
      </c>
      <c r="AF26" s="15">
        <f t="shared" si="14"/>
        <v>0</v>
      </c>
    </row>
    <row r="27" spans="1:32" s="45" customFormat="1" x14ac:dyDescent="0.25">
      <c r="A27" s="46">
        <v>8</v>
      </c>
      <c r="B27" s="14">
        <f>'Base Data'!B29/'Base Data'!$G$3</f>
        <v>0</v>
      </c>
      <c r="C27" s="51"/>
      <c r="D27" s="15">
        <f t="shared" si="0"/>
        <v>0</v>
      </c>
      <c r="E27" s="16">
        <f>'Base Data'!C29/'Base Data'!$G$3</f>
        <v>0</v>
      </c>
      <c r="F27" s="51"/>
      <c r="G27" s="52">
        <f t="shared" si="1"/>
        <v>0</v>
      </c>
      <c r="H27" s="15">
        <f t="shared" si="2"/>
        <v>0</v>
      </c>
      <c r="I27" s="16">
        <f>'Base Data'!D29/'Base Data'!$G$3</f>
        <v>0</v>
      </c>
      <c r="J27" s="51"/>
      <c r="K27" s="52">
        <f t="shared" si="3"/>
        <v>0</v>
      </c>
      <c r="L27" s="15">
        <f t="shared" si="4"/>
        <v>0</v>
      </c>
      <c r="M27" s="16">
        <f>'Base Data'!E29/'Base Data'!$G$3</f>
        <v>0</v>
      </c>
      <c r="N27" s="51"/>
      <c r="O27" s="52">
        <f t="shared" si="5"/>
        <v>0</v>
      </c>
      <c r="P27" s="15">
        <f t="shared" si="6"/>
        <v>0</v>
      </c>
      <c r="Q27" s="16">
        <f>'Base Data'!F29/'Base Data'!$G$3</f>
        <v>0</v>
      </c>
      <c r="R27" s="51"/>
      <c r="S27" s="52">
        <f t="shared" si="7"/>
        <v>0</v>
      </c>
      <c r="T27" s="15">
        <f t="shared" si="8"/>
        <v>0</v>
      </c>
      <c r="U27" s="16">
        <f>'Base Data'!G29/'Base Data'!$G$3</f>
        <v>0</v>
      </c>
      <c r="V27" s="51"/>
      <c r="W27" s="52">
        <f t="shared" si="9"/>
        <v>0</v>
      </c>
      <c r="X27" s="15">
        <f t="shared" si="10"/>
        <v>0</v>
      </c>
      <c r="Y27" s="16">
        <f>'Base Data'!H29/'Base Data'!$G$3</f>
        <v>0</v>
      </c>
      <c r="Z27" s="51"/>
      <c r="AA27" s="52">
        <f t="shared" si="11"/>
        <v>0</v>
      </c>
      <c r="AB27" s="15">
        <f t="shared" si="12"/>
        <v>0</v>
      </c>
      <c r="AC27" s="16">
        <f>'Base Data'!I29/'Base Data'!$G$3</f>
        <v>0</v>
      </c>
      <c r="AD27" s="51"/>
      <c r="AE27" s="52">
        <f t="shared" si="13"/>
        <v>0</v>
      </c>
      <c r="AF27" s="15">
        <f t="shared" si="14"/>
        <v>0</v>
      </c>
    </row>
    <row r="28" spans="1:32" s="45" customFormat="1" x14ac:dyDescent="0.25">
      <c r="A28" s="46">
        <v>9</v>
      </c>
      <c r="B28" s="14">
        <f>'Base Data'!B30/'Base Data'!$G$3</f>
        <v>0</v>
      </c>
      <c r="C28" s="51"/>
      <c r="D28" s="15">
        <f t="shared" si="0"/>
        <v>0</v>
      </c>
      <c r="E28" s="16">
        <f>'Base Data'!C30/'Base Data'!$G$3</f>
        <v>0</v>
      </c>
      <c r="F28" s="51"/>
      <c r="G28" s="52">
        <f t="shared" si="1"/>
        <v>0</v>
      </c>
      <c r="H28" s="15">
        <f t="shared" si="2"/>
        <v>0</v>
      </c>
      <c r="I28" s="16">
        <f>'Base Data'!D30/'Base Data'!$G$3</f>
        <v>0</v>
      </c>
      <c r="J28" s="51"/>
      <c r="K28" s="52">
        <f t="shared" si="3"/>
        <v>0</v>
      </c>
      <c r="L28" s="15">
        <f t="shared" si="4"/>
        <v>0</v>
      </c>
      <c r="M28" s="16">
        <f>'Base Data'!E30/'Base Data'!$G$3</f>
        <v>0</v>
      </c>
      <c r="N28" s="51"/>
      <c r="O28" s="52">
        <f t="shared" si="5"/>
        <v>0</v>
      </c>
      <c r="P28" s="15">
        <f t="shared" si="6"/>
        <v>0</v>
      </c>
      <c r="Q28" s="16">
        <f>'Base Data'!F30/'Base Data'!$G$3</f>
        <v>0</v>
      </c>
      <c r="R28" s="51"/>
      <c r="S28" s="52">
        <f t="shared" si="7"/>
        <v>0</v>
      </c>
      <c r="T28" s="15">
        <f t="shared" si="8"/>
        <v>0</v>
      </c>
      <c r="U28" s="16">
        <f>'Base Data'!G30/'Base Data'!$G$3</f>
        <v>0</v>
      </c>
      <c r="V28" s="51"/>
      <c r="W28" s="52">
        <f t="shared" si="9"/>
        <v>0</v>
      </c>
      <c r="X28" s="15">
        <f t="shared" si="10"/>
        <v>0</v>
      </c>
      <c r="Y28" s="16">
        <f>'Base Data'!H30/'Base Data'!$G$3</f>
        <v>0</v>
      </c>
      <c r="Z28" s="51"/>
      <c r="AA28" s="52">
        <f t="shared" si="11"/>
        <v>0</v>
      </c>
      <c r="AB28" s="15">
        <f t="shared" si="12"/>
        <v>0</v>
      </c>
      <c r="AC28" s="16">
        <f>'Base Data'!I30/'Base Data'!$G$3</f>
        <v>0</v>
      </c>
      <c r="AD28" s="51"/>
      <c r="AE28" s="52">
        <f t="shared" si="13"/>
        <v>0</v>
      </c>
      <c r="AF28" s="15">
        <f t="shared" si="14"/>
        <v>0</v>
      </c>
    </row>
    <row r="29" spans="1:32" s="45" customFormat="1" x14ac:dyDescent="0.25">
      <c r="A29" s="46">
        <v>10</v>
      </c>
      <c r="B29" s="14">
        <f>'Base Data'!B31/'Base Data'!$G$3</f>
        <v>0</v>
      </c>
      <c r="C29" s="51"/>
      <c r="D29" s="15">
        <f t="shared" si="0"/>
        <v>0</v>
      </c>
      <c r="E29" s="16">
        <f>'Base Data'!C31/'Base Data'!$G$3</f>
        <v>0</v>
      </c>
      <c r="F29" s="51"/>
      <c r="G29" s="52">
        <f t="shared" si="1"/>
        <v>0</v>
      </c>
      <c r="H29" s="15">
        <f t="shared" si="2"/>
        <v>0</v>
      </c>
      <c r="I29" s="16">
        <f>'Base Data'!D31/'Base Data'!$G$3</f>
        <v>0</v>
      </c>
      <c r="J29" s="51"/>
      <c r="K29" s="52">
        <f t="shared" si="3"/>
        <v>0</v>
      </c>
      <c r="L29" s="15">
        <f t="shared" si="4"/>
        <v>0</v>
      </c>
      <c r="M29" s="16">
        <f>'Base Data'!E31/'Base Data'!$G$3</f>
        <v>0</v>
      </c>
      <c r="N29" s="51"/>
      <c r="O29" s="52">
        <f t="shared" si="5"/>
        <v>0</v>
      </c>
      <c r="P29" s="15">
        <f t="shared" si="6"/>
        <v>0</v>
      </c>
      <c r="Q29" s="16">
        <f>'Base Data'!F31/'Base Data'!$G$3</f>
        <v>0</v>
      </c>
      <c r="R29" s="51"/>
      <c r="S29" s="52">
        <f t="shared" si="7"/>
        <v>0</v>
      </c>
      <c r="T29" s="15">
        <f t="shared" si="8"/>
        <v>0</v>
      </c>
      <c r="U29" s="16">
        <f>'Base Data'!G31/'Base Data'!$G$3</f>
        <v>0</v>
      </c>
      <c r="V29" s="51"/>
      <c r="W29" s="52">
        <f t="shared" si="9"/>
        <v>0</v>
      </c>
      <c r="X29" s="15">
        <f t="shared" si="10"/>
        <v>0</v>
      </c>
      <c r="Y29" s="16">
        <f>'Base Data'!H31/'Base Data'!$G$3</f>
        <v>0</v>
      </c>
      <c r="Z29" s="51"/>
      <c r="AA29" s="52">
        <f t="shared" si="11"/>
        <v>0</v>
      </c>
      <c r="AB29" s="15">
        <f t="shared" si="12"/>
        <v>0</v>
      </c>
      <c r="AC29" s="16">
        <f>'Base Data'!I31/'Base Data'!$G$3</f>
        <v>0</v>
      </c>
      <c r="AD29" s="51"/>
      <c r="AE29" s="52">
        <f t="shared" si="13"/>
        <v>0</v>
      </c>
      <c r="AF29" s="15">
        <f t="shared" si="14"/>
        <v>0</v>
      </c>
    </row>
    <row r="30" spans="1:32" s="45" customFormat="1" ht="15.75" thickBot="1" x14ac:dyDescent="0.3">
      <c r="A30" s="53">
        <v>11</v>
      </c>
      <c r="B30" s="17">
        <f>'Base Data'!B32/'Base Data'!$G$3</f>
        <v>0</v>
      </c>
      <c r="C30" s="54"/>
      <c r="D30" s="18">
        <f t="shared" si="0"/>
        <v>0</v>
      </c>
      <c r="E30" s="23">
        <f>'Base Data'!C32/'Base Data'!$G$3</f>
        <v>0</v>
      </c>
      <c r="F30" s="57"/>
      <c r="G30" s="56">
        <f t="shared" si="1"/>
        <v>0</v>
      </c>
      <c r="H30" s="25">
        <f t="shared" si="2"/>
        <v>0</v>
      </c>
      <c r="I30" s="19">
        <f>'Base Data'!D32/'Base Data'!$G$3</f>
        <v>0</v>
      </c>
      <c r="J30" s="54"/>
      <c r="K30" s="55">
        <f t="shared" si="3"/>
        <v>0</v>
      </c>
      <c r="L30" s="18">
        <f t="shared" si="4"/>
        <v>0</v>
      </c>
      <c r="M30" s="19">
        <f>'Base Data'!E32/'Base Data'!$G$3</f>
        <v>0</v>
      </c>
      <c r="N30" s="54"/>
      <c r="O30" s="55">
        <f t="shared" si="5"/>
        <v>0</v>
      </c>
      <c r="P30" s="18">
        <f t="shared" si="6"/>
        <v>0</v>
      </c>
      <c r="Q30" s="19">
        <f>'Base Data'!F32/'Base Data'!$G$3</f>
        <v>0</v>
      </c>
      <c r="R30" s="54"/>
      <c r="S30" s="55">
        <f t="shared" si="7"/>
        <v>0</v>
      </c>
      <c r="T30" s="18">
        <f t="shared" si="8"/>
        <v>0</v>
      </c>
      <c r="U30" s="19">
        <f>'Base Data'!G32/'Base Data'!$G$3</f>
        <v>0</v>
      </c>
      <c r="V30" s="54"/>
      <c r="W30" s="55">
        <f t="shared" si="9"/>
        <v>0</v>
      </c>
      <c r="X30" s="18">
        <f t="shared" si="10"/>
        <v>0</v>
      </c>
      <c r="Y30" s="19">
        <f>'Base Data'!H32/'Base Data'!$G$3</f>
        <v>0</v>
      </c>
      <c r="Z30" s="54"/>
      <c r="AA30" s="55">
        <f t="shared" si="11"/>
        <v>0</v>
      </c>
      <c r="AB30" s="18">
        <f t="shared" si="12"/>
        <v>0</v>
      </c>
      <c r="AC30" s="19">
        <f>'Base Data'!I32/'Base Data'!$G$3</f>
        <v>0</v>
      </c>
      <c r="AD30" s="54"/>
      <c r="AE30" s="55">
        <f t="shared" si="13"/>
        <v>0</v>
      </c>
      <c r="AF30" s="18">
        <f t="shared" si="14"/>
        <v>0</v>
      </c>
    </row>
    <row r="31" spans="1:32" x14ac:dyDescent="0.25">
      <c r="A31" s="101" t="s">
        <v>131</v>
      </c>
      <c r="B31" s="122"/>
      <c r="C31" s="122"/>
      <c r="D31" s="102"/>
      <c r="E31" s="26" t="s">
        <v>12</v>
      </c>
      <c r="F31" s="27" t="s">
        <v>12</v>
      </c>
      <c r="G31" s="28">
        <f>MAX(G7:G30)</f>
        <v>0</v>
      </c>
      <c r="H31" s="29">
        <f t="array" ref="H31">MAX(IF($C$46:$C$69="Closed",H$7:H$30))</f>
        <v>0</v>
      </c>
      <c r="I31" s="26" t="s">
        <v>12</v>
      </c>
      <c r="J31" s="27" t="s">
        <v>12</v>
      </c>
      <c r="K31" s="28">
        <f>MAX(K7:K30)</f>
        <v>0</v>
      </c>
      <c r="L31" s="29">
        <f t="array" ref="L31">MAX(IF($C$46:$C$69="Closed",L$7:L$30))</f>
        <v>0</v>
      </c>
      <c r="M31" s="26" t="s">
        <v>12</v>
      </c>
      <c r="N31" s="27" t="s">
        <v>12</v>
      </c>
      <c r="O31" s="28">
        <f>MAX(O7:O30)</f>
        <v>0</v>
      </c>
      <c r="P31" s="29">
        <f t="array" ref="P31">MAX(IF($C$46:$C$69="Closed",P$7:P$30))</f>
        <v>0</v>
      </c>
      <c r="Q31" s="26" t="s">
        <v>12</v>
      </c>
      <c r="R31" s="27" t="s">
        <v>12</v>
      </c>
      <c r="S31" s="28">
        <f>MAX(S7:S30)</f>
        <v>0</v>
      </c>
      <c r="T31" s="29">
        <f t="array" ref="T31">MAX(IF($C$46:$C$69="Closed",T$7:T$30))</f>
        <v>0</v>
      </c>
      <c r="U31" s="26" t="s">
        <v>12</v>
      </c>
      <c r="V31" s="27" t="s">
        <v>12</v>
      </c>
      <c r="W31" s="28">
        <f>MAX(W7:W30)</f>
        <v>0</v>
      </c>
      <c r="X31" s="29">
        <f t="array" ref="X31">MAX(IF($C$46:$C$69="Closed",X$7:X$30))</f>
        <v>0</v>
      </c>
      <c r="Y31" s="26" t="s">
        <v>12</v>
      </c>
      <c r="Z31" s="27" t="s">
        <v>12</v>
      </c>
      <c r="AA31" s="28">
        <f>MAX(AA7:AA30)</f>
        <v>0</v>
      </c>
      <c r="AB31" s="29">
        <f t="array" ref="AB31">MAX(IF($C$46:$C$69="Closed",AB$7:AB$30))</f>
        <v>0</v>
      </c>
      <c r="AC31" s="26" t="s">
        <v>12</v>
      </c>
      <c r="AD31" s="27" t="s">
        <v>12</v>
      </c>
      <c r="AE31" s="28">
        <f>MAX(AE7:AE30)</f>
        <v>0</v>
      </c>
      <c r="AF31" s="29">
        <f t="array" ref="AF31">MAX(IF($C$46:$C$69="Closed",AF$7:AF$30))</f>
        <v>0</v>
      </c>
    </row>
    <row r="32" spans="1:32" x14ac:dyDescent="0.25">
      <c r="A32" s="109" t="s">
        <v>128</v>
      </c>
      <c r="B32" s="124"/>
      <c r="C32" s="124"/>
      <c r="D32" s="110"/>
      <c r="E32" s="129">
        <f>'Base Data'!C$6</f>
        <v>0</v>
      </c>
      <c r="F32" s="130"/>
      <c r="G32" s="130"/>
      <c r="H32" s="131"/>
      <c r="I32" s="129">
        <f>'Base Data'!D$6</f>
        <v>0</v>
      </c>
      <c r="J32" s="130"/>
      <c r="K32" s="130"/>
      <c r="L32" s="131"/>
      <c r="M32" s="129">
        <f>'Base Data'!E$6</f>
        <v>0</v>
      </c>
      <c r="N32" s="130"/>
      <c r="O32" s="130"/>
      <c r="P32" s="131"/>
      <c r="Q32" s="129">
        <f>'Base Data'!F$6</f>
        <v>0</v>
      </c>
      <c r="R32" s="130"/>
      <c r="S32" s="130"/>
      <c r="T32" s="131"/>
      <c r="U32" s="129">
        <f>'Base Data'!G$6</f>
        <v>0</v>
      </c>
      <c r="V32" s="130"/>
      <c r="W32" s="130"/>
      <c r="X32" s="131"/>
      <c r="Y32" s="129">
        <f>'Base Data'!H$6</f>
        <v>0</v>
      </c>
      <c r="Z32" s="130"/>
      <c r="AA32" s="130"/>
      <c r="AB32" s="131"/>
      <c r="AC32" s="129">
        <f>'Base Data'!I$6</f>
        <v>0</v>
      </c>
      <c r="AD32" s="130"/>
      <c r="AE32" s="130"/>
      <c r="AF32" s="131"/>
    </row>
    <row r="33" spans="1:32" x14ac:dyDescent="0.25">
      <c r="A33" s="109" t="s">
        <v>129</v>
      </c>
      <c r="B33" s="124"/>
      <c r="C33" s="124"/>
      <c r="D33" s="110"/>
      <c r="E33" s="129">
        <f>'Base Data'!C$7</f>
        <v>0</v>
      </c>
      <c r="F33" s="130"/>
      <c r="G33" s="130"/>
      <c r="H33" s="131"/>
      <c r="I33" s="129">
        <f>'Base Data'!D$7</f>
        <v>0</v>
      </c>
      <c r="J33" s="130"/>
      <c r="K33" s="130"/>
      <c r="L33" s="131"/>
      <c r="M33" s="129">
        <f>'Base Data'!E$7</f>
        <v>0</v>
      </c>
      <c r="N33" s="130"/>
      <c r="O33" s="130"/>
      <c r="P33" s="131"/>
      <c r="Q33" s="129">
        <f>'Base Data'!F$7</f>
        <v>0</v>
      </c>
      <c r="R33" s="130"/>
      <c r="S33" s="130"/>
      <c r="T33" s="131"/>
      <c r="U33" s="129">
        <f>'Base Data'!G$7</f>
        <v>0</v>
      </c>
      <c r="V33" s="130"/>
      <c r="W33" s="130"/>
      <c r="X33" s="131"/>
      <c r="Y33" s="129">
        <f>'Base Data'!H$7</f>
        <v>0</v>
      </c>
      <c r="Z33" s="130"/>
      <c r="AA33" s="130"/>
      <c r="AB33" s="131"/>
      <c r="AC33" s="129">
        <f>'Base Data'!I$7</f>
        <v>0</v>
      </c>
      <c r="AD33" s="130"/>
      <c r="AE33" s="130"/>
      <c r="AF33" s="131"/>
    </row>
    <row r="34" spans="1:32" x14ac:dyDescent="0.25">
      <c r="A34" s="109" t="s">
        <v>130</v>
      </c>
      <c r="B34" s="124"/>
      <c r="C34" s="124"/>
      <c r="D34" s="110"/>
      <c r="E34" s="119" t="str">
        <f>IF(E5="Link Type: Interstate (Mainline)",INDEX(Cap_Mnln_Cap,MATCH(E33,Cap_Mnln_Spd,0))*E32,IF(E5="Link Type: Ramp (Intertate to Interstate/C-D)",INDEX(Cap_ItoI_Cap,MATCH(E33,Cap_ItoI_Speed,-1))*E32,IF(E5="Link Type: Ramp (Signalized Intersection)",INDEX(Cap_Sig_Cap,MATCH(RuralUrban,Cap_Sig_RorU,0))*E32,IF(E5="Link Type: Ramp (AWSC Intersection)",Cap_AWSC*E32,"Manually Determine"))))</f>
        <v>Manually Determine</v>
      </c>
      <c r="F34" s="120"/>
      <c r="G34" s="120"/>
      <c r="H34" s="121"/>
      <c r="I34" s="119" t="str">
        <f>IF(I5="Link Type: Interstate (Mainline)",INDEX(Cap_Mnln_Cap,MATCH(I33,Cap_Mnln_Spd,0))*I32,IF(I5="Link Type: Ramp (Intertate to Interstate/C-D)",INDEX(Cap_ItoI_Cap,MATCH(I33,Cap_ItoI_Speed,-1))*I32,IF(I5="Link Type: Ramp (Signalized Intersection)",INDEX(Cap_Sig_Cap,MATCH(RuralUrban,Cap_Sig_RorU,0))*I32,IF(I5="Link Type: Ramp (AWSC Intersection)",Cap_AWSC*I32,"Manually Determine"))))</f>
        <v>Manually Determine</v>
      </c>
      <c r="J34" s="120"/>
      <c r="K34" s="120"/>
      <c r="L34" s="121"/>
      <c r="M34" s="119" t="str">
        <f>IF(M5="Link Type: Interstate (Mainline)",INDEX(Cap_Mnln_Cap,MATCH(M33,Cap_Mnln_Spd,0))*M32,IF(M5="Link Type: Ramp (Intertate to Interstate/C-D)",INDEX(Cap_ItoI_Cap,MATCH(M33,Cap_ItoI_Speed,-1))*M32,IF(M5="Link Type: Ramp (Signalized Intersection)",INDEX(Cap_Sig_Cap,MATCH(RuralUrban,Cap_Sig_RorU,0))*M32,IF(M5="Link Type: Ramp (AWSC Intersection)",Cap_AWSC*M32,"Manually Determine"))))</f>
        <v>Manually Determine</v>
      </c>
      <c r="N34" s="120"/>
      <c r="O34" s="120"/>
      <c r="P34" s="121"/>
      <c r="Q34" s="119" t="str">
        <f>IF(Q5="Link Type: Interstate (Mainline)",INDEX(Cap_Mnln_Cap,MATCH(Q33,Cap_Mnln_Spd,0))*Q32,IF(Q5="Link Type: Ramp (Intertate to Interstate/C-D)",INDEX(Cap_ItoI_Cap,MATCH(Q33,Cap_ItoI_Speed,-1))*Q32,IF(Q5="Link Type: Ramp (Signalized Intersection)",INDEX(Cap_Sig_Cap,MATCH(RuralUrban,Cap_Sig_RorU,0))*Q32,IF(Q5="Link Type: Ramp (AWSC Intersection)",Cap_AWSC*Q32,"Manually Determine"))))</f>
        <v>Manually Determine</v>
      </c>
      <c r="R34" s="120"/>
      <c r="S34" s="120"/>
      <c r="T34" s="121"/>
      <c r="U34" s="119" t="str">
        <f>IF(U5="Link Type: Interstate (Mainline)",INDEX(Cap_Mnln_Cap,MATCH(U33,Cap_Mnln_Spd,0))*U32,IF(U5="Link Type: Ramp (Intertate to Interstate/C-D)",INDEX(Cap_ItoI_Cap,MATCH(U33,Cap_ItoI_Speed,-1))*U32,IF(U5="Link Type: Ramp (Signalized Intersection)",INDEX(Cap_Sig_Cap,MATCH(RuralUrban,Cap_Sig_RorU,0))*U32,IF(U5="Link Type: Ramp (AWSC Intersection)",Cap_AWSC*U32,"Manually Determine"))))</f>
        <v>Manually Determine</v>
      </c>
      <c r="V34" s="120"/>
      <c r="W34" s="120"/>
      <c r="X34" s="121"/>
      <c r="Y34" s="119" t="str">
        <f>IF(Y5="Link Type: Interstate (Mainline)",INDEX(Cap_Mnln_Cap,MATCH(Y33,Cap_Mnln_Spd,0))*Y32,IF(Y5="Link Type: Ramp (Intertate to Interstate/C-D)",INDEX(Cap_ItoI_Cap,MATCH(Y33,Cap_ItoI_Speed,-1))*Y32,IF(Y5="Link Type: Ramp (Signalized Intersection)",INDEX(Cap_Sig_Cap,MATCH(RuralUrban,Cap_Sig_RorU,0))*Y32,IF(Y5="Link Type: Ramp (AWSC Intersection)",Cap_AWSC*Y32,"Manually Determine"))))</f>
        <v>Manually Determine</v>
      </c>
      <c r="Z34" s="120"/>
      <c r="AA34" s="120"/>
      <c r="AB34" s="121"/>
      <c r="AC34" s="119" t="str">
        <f>IF(AC5="Link Type: Interstate (Mainline)",INDEX(Cap_Mnln_Cap,MATCH(AC33,Cap_Mnln_Spd,0))*AC32,IF(AC5="Link Type: Ramp (Intertate to Interstate/C-D)",INDEX(Cap_ItoI_Cap,MATCH(AC33,Cap_ItoI_Speed,-1))*AC32,IF(AC5="Link Type: Ramp (Signalized Intersection)",INDEX(Cap_Sig_Cap,MATCH(RuralUrban,Cap_Sig_RorU,0))*AC32,IF(AC5="Link Type: Ramp (AWSC Intersection)",Cap_AWSC*AC32,"Manually Determine"))))</f>
        <v>Manually Determine</v>
      </c>
      <c r="AD34" s="120"/>
      <c r="AE34" s="120"/>
      <c r="AF34" s="121"/>
    </row>
    <row r="35" spans="1:32" x14ac:dyDescent="0.25">
      <c r="A35" s="103" t="s">
        <v>11</v>
      </c>
      <c r="B35" s="123"/>
      <c r="C35" s="123"/>
      <c r="D35" s="104"/>
      <c r="E35" s="93" t="str">
        <f>IF(LEFT(G5,4)="Ramp",IF(AND(H31&gt;700,H31&gt;G31), "Potential Issue","Acceptable"),IF(H31&gt;G31,"Potential Issue","Acceptable"))</f>
        <v>Acceptable</v>
      </c>
      <c r="F35" s="115"/>
      <c r="G35" s="115"/>
      <c r="H35" s="94"/>
      <c r="I35" s="93" t="str">
        <f>IF(LEFT(K5,4)="Ramp",IF(AND(L31&gt;700,L31&gt;K31), "Potential Issue","Acceptable"),IF(L31&gt;K31,"Potential Issue","Acceptable"))</f>
        <v>Acceptable</v>
      </c>
      <c r="J35" s="115"/>
      <c r="K35" s="115"/>
      <c r="L35" s="94"/>
      <c r="M35" s="93" t="str">
        <f>IF(LEFT(O5,4)="Ramp",IF(AND(P31&gt;700,P31&gt;O31), "Potential Issue","Acceptable"),IF(P31&gt;O31,"Potential Issue","Acceptable"))</f>
        <v>Acceptable</v>
      </c>
      <c r="N35" s="115"/>
      <c r="O35" s="115"/>
      <c r="P35" s="94"/>
      <c r="Q35" s="93" t="str">
        <f>IF(LEFT(S5,4)="Ramp",IF(AND(T31&gt;700,T31&gt;S31), "Potential Issue","Acceptable"),IF(T31&gt;S31,"Potential Issue","Acceptable"))</f>
        <v>Acceptable</v>
      </c>
      <c r="R35" s="115"/>
      <c r="S35" s="115"/>
      <c r="T35" s="94"/>
      <c r="U35" s="93" t="str">
        <f>IF(LEFT(W5,4)="Ramp",IF(AND(X31&gt;700,X31&gt;W31), "Potential Issue","Acceptable"),IF(X31&gt;W31,"Potential Issue","Acceptable"))</f>
        <v>Acceptable</v>
      </c>
      <c r="V35" s="115"/>
      <c r="W35" s="115"/>
      <c r="X35" s="94"/>
      <c r="Y35" s="93" t="str">
        <f>IF(LEFT(AA5,4)="Ramp",IF(AND(AB31&gt;700,AB31&gt;AA31), "Potential Issue","Acceptable"),IF(AB31&gt;AA31,"Potential Issue","Acceptable"))</f>
        <v>Acceptable</v>
      </c>
      <c r="Z35" s="115"/>
      <c r="AA35" s="115"/>
      <c r="AB35" s="94"/>
      <c r="AC35" s="93" t="str">
        <f>IF(LEFT(AE5,4)="Ramp",IF(AND(AF31&gt;700,AF31&gt;AE31), "Potential Issue","Acceptable"),IF(AF31&gt;AE31,"Potential Issue","Acceptable"))</f>
        <v>Acceptable</v>
      </c>
      <c r="AD35" s="115"/>
      <c r="AE35" s="115"/>
      <c r="AF35" s="94"/>
    </row>
    <row r="36" spans="1:32" s="37" customFormat="1" ht="60" customHeight="1" thickBot="1" x14ac:dyDescent="0.3">
      <c r="A36" s="112" t="s">
        <v>21</v>
      </c>
      <c r="B36" s="113"/>
      <c r="C36" s="113"/>
      <c r="D36" s="114"/>
      <c r="E36" s="83"/>
      <c r="F36" s="111"/>
      <c r="G36" s="111"/>
      <c r="H36" s="84"/>
      <c r="I36" s="83"/>
      <c r="J36" s="111"/>
      <c r="K36" s="111"/>
      <c r="L36" s="84"/>
      <c r="M36" s="83"/>
      <c r="N36" s="111"/>
      <c r="O36" s="111"/>
      <c r="P36" s="84"/>
      <c r="Q36" s="83"/>
      <c r="R36" s="111"/>
      <c r="S36" s="111"/>
      <c r="T36" s="84"/>
      <c r="U36" s="83"/>
      <c r="V36" s="111"/>
      <c r="W36" s="111"/>
      <c r="X36" s="84"/>
      <c r="Y36" s="83"/>
      <c r="Z36" s="111"/>
      <c r="AA36" s="111"/>
      <c r="AB36" s="84"/>
      <c r="AC36" s="83"/>
      <c r="AD36" s="111"/>
      <c r="AE36" s="111"/>
      <c r="AF36" s="84"/>
    </row>
    <row r="38" spans="1:32" x14ac:dyDescent="0.25">
      <c r="B38" s="5" t="s">
        <v>8</v>
      </c>
    </row>
    <row r="39" spans="1:32" x14ac:dyDescent="0.25">
      <c r="B39" s="4" t="s">
        <v>7</v>
      </c>
    </row>
    <row r="40" spans="1:32" x14ac:dyDescent="0.25">
      <c r="B40" s="6" t="s">
        <v>9</v>
      </c>
    </row>
    <row r="41" spans="1:32" x14ac:dyDescent="0.25">
      <c r="B41" s="9" t="s">
        <v>10</v>
      </c>
    </row>
    <row r="43" spans="1:32" ht="18.75" x14ac:dyDescent="0.3">
      <c r="B43" s="42" t="s">
        <v>35</v>
      </c>
    </row>
    <row r="44" spans="1:32" x14ac:dyDescent="0.25">
      <c r="B44" s="43" t="s">
        <v>36</v>
      </c>
      <c r="C44" t="str">
        <f>'Base Data'!M7</f>
        <v>Weekday or Night-time Only</v>
      </c>
    </row>
    <row r="45" spans="1:32" x14ac:dyDescent="0.25">
      <c r="B45" s="1" t="s">
        <v>6</v>
      </c>
      <c r="C45" s="41" t="s">
        <v>34</v>
      </c>
    </row>
    <row r="46" spans="1:32" x14ac:dyDescent="0.25">
      <c r="B46" s="1">
        <v>12</v>
      </c>
      <c r="C46" s="40" t="str">
        <f>IF(ISBLANK('Base Data'!P9),"Open","Closed")</f>
        <v>Open</v>
      </c>
    </row>
    <row r="47" spans="1:32" x14ac:dyDescent="0.25">
      <c r="B47" s="1">
        <v>1</v>
      </c>
      <c r="C47" s="40" t="str">
        <f>IF(ISBLANK('Base Data'!P10),"Open","Closed")</f>
        <v>Open</v>
      </c>
    </row>
    <row r="48" spans="1:32" x14ac:dyDescent="0.25">
      <c r="B48" s="1">
        <v>2</v>
      </c>
      <c r="C48" s="40" t="str">
        <f>IF(ISBLANK('Base Data'!P11),"Open","Closed")</f>
        <v>Open</v>
      </c>
    </row>
    <row r="49" spans="2:3" x14ac:dyDescent="0.25">
      <c r="B49" s="1">
        <v>3</v>
      </c>
      <c r="C49" s="40" t="str">
        <f>IF(ISBLANK('Base Data'!P12),"Open","Closed")</f>
        <v>Open</v>
      </c>
    </row>
    <row r="50" spans="2:3" x14ac:dyDescent="0.25">
      <c r="B50" s="1">
        <v>4</v>
      </c>
      <c r="C50" s="40" t="str">
        <f>IF(ISBLANK('Base Data'!P13),"Open","Closed")</f>
        <v>Open</v>
      </c>
    </row>
    <row r="51" spans="2:3" x14ac:dyDescent="0.25">
      <c r="B51" s="1">
        <v>5</v>
      </c>
      <c r="C51" s="40" t="str">
        <f>IF(ISBLANK('Base Data'!P14),"Open","Closed")</f>
        <v>Open</v>
      </c>
    </row>
    <row r="52" spans="2:3" x14ac:dyDescent="0.25">
      <c r="B52" s="1">
        <v>6</v>
      </c>
      <c r="C52" s="40" t="str">
        <f>IF(ISBLANK('Base Data'!P15),"Open","Closed")</f>
        <v>Open</v>
      </c>
    </row>
    <row r="53" spans="2:3" x14ac:dyDescent="0.25">
      <c r="B53" s="1">
        <v>7</v>
      </c>
      <c r="C53" s="40" t="str">
        <f>IF(ISBLANK('Base Data'!P16),"Open","Closed")</f>
        <v>Open</v>
      </c>
    </row>
    <row r="54" spans="2:3" x14ac:dyDescent="0.25">
      <c r="B54" s="1">
        <v>8</v>
      </c>
      <c r="C54" s="40" t="str">
        <f>IF(ISBLANK('Base Data'!P17),"Open","Closed")</f>
        <v>Open</v>
      </c>
    </row>
    <row r="55" spans="2:3" x14ac:dyDescent="0.25">
      <c r="B55" s="1">
        <v>9</v>
      </c>
      <c r="C55" s="40" t="str">
        <f>IF(ISBLANK('Base Data'!P18),"Open","Closed")</f>
        <v>Open</v>
      </c>
    </row>
    <row r="56" spans="2:3" x14ac:dyDescent="0.25">
      <c r="B56" s="1">
        <v>10</v>
      </c>
      <c r="C56" s="40" t="str">
        <f>IF(ISBLANK('Base Data'!P19),"Open","Closed")</f>
        <v>Open</v>
      </c>
    </row>
    <row r="57" spans="2:3" x14ac:dyDescent="0.25">
      <c r="B57" s="1">
        <v>11</v>
      </c>
      <c r="C57" s="40" t="str">
        <f>IF(ISBLANK('Base Data'!P20),"Open","Closed")</f>
        <v>Open</v>
      </c>
    </row>
    <row r="58" spans="2:3" x14ac:dyDescent="0.25">
      <c r="B58" s="1">
        <v>12</v>
      </c>
      <c r="C58" s="40" t="str">
        <f>IF(ISBLANK('Base Data'!P21),"Open","Closed")</f>
        <v>Open</v>
      </c>
    </row>
    <row r="59" spans="2:3" x14ac:dyDescent="0.25">
      <c r="B59" s="1">
        <v>1</v>
      </c>
      <c r="C59" s="40" t="str">
        <f>IF(ISBLANK('Base Data'!P22),"Open","Closed")</f>
        <v>Open</v>
      </c>
    </row>
    <row r="60" spans="2:3" x14ac:dyDescent="0.25">
      <c r="B60" s="1">
        <v>2</v>
      </c>
      <c r="C60" s="40" t="str">
        <f>IF(ISBLANK('Base Data'!P23),"Open","Closed")</f>
        <v>Open</v>
      </c>
    </row>
    <row r="61" spans="2:3" x14ac:dyDescent="0.25">
      <c r="B61" s="1">
        <v>3</v>
      </c>
      <c r="C61" s="40" t="str">
        <f>IF(ISBLANK('Base Data'!P24),"Open","Closed")</f>
        <v>Open</v>
      </c>
    </row>
    <row r="62" spans="2:3" x14ac:dyDescent="0.25">
      <c r="B62" s="1">
        <v>4</v>
      </c>
      <c r="C62" s="40" t="str">
        <f>IF(ISBLANK('Base Data'!P25),"Open","Closed")</f>
        <v>Open</v>
      </c>
    </row>
    <row r="63" spans="2:3" x14ac:dyDescent="0.25">
      <c r="B63" s="1">
        <v>5</v>
      </c>
      <c r="C63" s="40" t="str">
        <f>IF(ISBLANK('Base Data'!P26),"Open","Closed")</f>
        <v>Open</v>
      </c>
    </row>
    <row r="64" spans="2:3" x14ac:dyDescent="0.25">
      <c r="B64" s="1">
        <v>6</v>
      </c>
      <c r="C64" s="40" t="str">
        <f>IF(ISBLANK('Base Data'!P27),"Open","Closed")</f>
        <v>Open</v>
      </c>
    </row>
    <row r="65" spans="2:3" x14ac:dyDescent="0.25">
      <c r="B65" s="1">
        <v>7</v>
      </c>
      <c r="C65" s="40" t="str">
        <f>IF(ISBLANK('Base Data'!P28),"Open","Closed")</f>
        <v>Open</v>
      </c>
    </row>
    <row r="66" spans="2:3" x14ac:dyDescent="0.25">
      <c r="B66" s="1">
        <v>8</v>
      </c>
      <c r="C66" s="40" t="str">
        <f>IF(ISBLANK('Base Data'!P29),"Open","Closed")</f>
        <v>Open</v>
      </c>
    </row>
    <row r="67" spans="2:3" x14ac:dyDescent="0.25">
      <c r="B67" s="1">
        <v>9</v>
      </c>
      <c r="C67" s="40" t="str">
        <f>IF(ISBLANK('Base Data'!P30),"Open","Closed")</f>
        <v>Open</v>
      </c>
    </row>
    <row r="68" spans="2:3" x14ac:dyDescent="0.25">
      <c r="B68" s="1">
        <v>10</v>
      </c>
      <c r="C68" s="40" t="str">
        <f>IF(ISBLANK('Base Data'!P31),"Open","Closed")</f>
        <v>Open</v>
      </c>
    </row>
    <row r="69" spans="2:3" x14ac:dyDescent="0.25">
      <c r="B69" s="1">
        <v>11</v>
      </c>
      <c r="C69" s="40" t="str">
        <f>IF(ISBLANK('Base Data'!P32),"Open","Closed")</f>
        <v>Open</v>
      </c>
    </row>
  </sheetData>
  <mergeCells count="67">
    <mergeCell ref="AC34:AF34"/>
    <mergeCell ref="I34:L34"/>
    <mergeCell ref="M34:P34"/>
    <mergeCell ref="Q34:T34"/>
    <mergeCell ref="U34:X34"/>
    <mergeCell ref="Y34:AB34"/>
    <mergeCell ref="U32:X32"/>
    <mergeCell ref="Y32:AB32"/>
    <mergeCell ref="AC32:AF32"/>
    <mergeCell ref="I33:L33"/>
    <mergeCell ref="M33:P33"/>
    <mergeCell ref="Q33:T33"/>
    <mergeCell ref="U33:X33"/>
    <mergeCell ref="Y33:AB33"/>
    <mergeCell ref="AC33:AF33"/>
    <mergeCell ref="Q35:T35"/>
    <mergeCell ref="U35:X35"/>
    <mergeCell ref="A31:D31"/>
    <mergeCell ref="A35:D35"/>
    <mergeCell ref="E35:H35"/>
    <mergeCell ref="I35:L35"/>
    <mergeCell ref="M35:P35"/>
    <mergeCell ref="A32:D32"/>
    <mergeCell ref="A33:D33"/>
    <mergeCell ref="E32:H32"/>
    <mergeCell ref="E33:H33"/>
    <mergeCell ref="A34:D34"/>
    <mergeCell ref="E34:H34"/>
    <mergeCell ref="I32:L32"/>
    <mergeCell ref="M32:P32"/>
    <mergeCell ref="Q32:T32"/>
    <mergeCell ref="U3:X3"/>
    <mergeCell ref="B5:D5"/>
    <mergeCell ref="E5:H5"/>
    <mergeCell ref="I5:L5"/>
    <mergeCell ref="M5:P5"/>
    <mergeCell ref="Q5:T5"/>
    <mergeCell ref="U5:X5"/>
    <mergeCell ref="B3:D3"/>
    <mergeCell ref="E3:H3"/>
    <mergeCell ref="I3:L3"/>
    <mergeCell ref="M3:P3"/>
    <mergeCell ref="Q3:T3"/>
    <mergeCell ref="Y35:AB35"/>
    <mergeCell ref="AC35:AF35"/>
    <mergeCell ref="A1:AF2"/>
    <mergeCell ref="Y3:AB3"/>
    <mergeCell ref="AC3:AF3"/>
    <mergeCell ref="Y4:AB4"/>
    <mergeCell ref="AC4:AF4"/>
    <mergeCell ref="Y5:AB5"/>
    <mergeCell ref="AC5:AF5"/>
    <mergeCell ref="A3:A6"/>
    <mergeCell ref="B4:D4"/>
    <mergeCell ref="E4:H4"/>
    <mergeCell ref="I4:L4"/>
    <mergeCell ref="M4:P4"/>
    <mergeCell ref="Q4:T4"/>
    <mergeCell ref="U4:X4"/>
    <mergeCell ref="U36:X36"/>
    <mergeCell ref="Y36:AB36"/>
    <mergeCell ref="AC36:AF36"/>
    <mergeCell ref="A36:D36"/>
    <mergeCell ref="E36:H36"/>
    <mergeCell ref="I36:L36"/>
    <mergeCell ref="M36:P36"/>
    <mergeCell ref="Q36:T36"/>
  </mergeCells>
  <conditionalFormatting sqref="A7:A30 H7:H30 L7:L30 P7:P30 T7:T30 X7:X30 AB7:AB30 AF7:AF30">
    <cfRule type="expression" dxfId="0" priority="1">
      <formula>$C46="Closed"</formula>
    </cfRule>
  </conditionalFormatting>
  <pageMargins left="0.7" right="0.7" top="1" bottom="0.75" header="0.3" footer="0.3"/>
  <pageSetup paperSize="17" fitToWidth="10" orientation="landscape" r:id="rId1"/>
  <colBreaks count="1" manualBreakCount="1">
    <brk id="16" min="2" max="3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G65"/>
  <sheetViews>
    <sheetView showGridLines="0" workbookViewId="0"/>
  </sheetViews>
  <sheetFormatPr defaultRowHeight="15" x14ac:dyDescent="0.25"/>
  <cols>
    <col min="1" max="1" width="11.28515625" customWidth="1"/>
    <col min="2" max="2" width="13.7109375" customWidth="1"/>
    <col min="3" max="3" width="20.28515625" customWidth="1"/>
    <col min="4" max="4" width="11.28515625" customWidth="1"/>
    <col min="5" max="5" width="13.7109375" customWidth="1"/>
    <col min="6" max="6" width="20.28515625" customWidth="1"/>
    <col min="7" max="7" width="10.5703125" customWidth="1"/>
  </cols>
  <sheetData>
    <row r="1" spans="1:5" ht="18.75" x14ac:dyDescent="0.3">
      <c r="A1" s="42" t="s">
        <v>126</v>
      </c>
    </row>
    <row r="2" spans="1:5" ht="11.25" customHeight="1" x14ac:dyDescent="0.25"/>
    <row r="3" spans="1:5" x14ac:dyDescent="0.25">
      <c r="A3" s="38" t="s">
        <v>40</v>
      </c>
      <c r="B3" s="64" t="s">
        <v>41</v>
      </c>
      <c r="D3" s="38" t="s">
        <v>40</v>
      </c>
      <c r="E3" s="64" t="s">
        <v>61</v>
      </c>
    </row>
    <row r="4" spans="1:5" x14ac:dyDescent="0.25">
      <c r="A4" s="38" t="s">
        <v>42</v>
      </c>
      <c r="B4" t="s">
        <v>43</v>
      </c>
      <c r="D4" s="38" t="s">
        <v>42</v>
      </c>
      <c r="E4" t="s">
        <v>62</v>
      </c>
    </row>
    <row r="5" spans="1:5" ht="5.0999999999999996" customHeight="1" x14ac:dyDescent="0.25"/>
    <row r="6" spans="1:5" ht="30" x14ac:dyDescent="0.25">
      <c r="A6" s="62" t="s">
        <v>47</v>
      </c>
      <c r="B6" s="62" t="s">
        <v>48</v>
      </c>
      <c r="D6" s="62" t="s">
        <v>58</v>
      </c>
      <c r="E6" s="62" t="s">
        <v>60</v>
      </c>
    </row>
    <row r="7" spans="1:5" x14ac:dyDescent="0.25">
      <c r="A7" s="62" t="s">
        <v>45</v>
      </c>
      <c r="B7" s="62" t="s">
        <v>46</v>
      </c>
      <c r="D7" s="63" t="s">
        <v>59</v>
      </c>
      <c r="E7" s="63" t="s">
        <v>46</v>
      </c>
    </row>
    <row r="8" spans="1:5" x14ac:dyDescent="0.25">
      <c r="A8" s="63">
        <v>45</v>
      </c>
      <c r="B8" s="63">
        <v>1900</v>
      </c>
      <c r="D8" s="61">
        <v>0</v>
      </c>
      <c r="E8" s="61">
        <v>1027</v>
      </c>
    </row>
    <row r="9" spans="1:5" x14ac:dyDescent="0.25">
      <c r="A9" s="63">
        <v>50</v>
      </c>
      <c r="B9" s="63">
        <v>2075</v>
      </c>
      <c r="D9" s="61">
        <v>200</v>
      </c>
      <c r="E9" s="61">
        <v>746</v>
      </c>
    </row>
    <row r="10" spans="1:5" x14ac:dyDescent="0.25">
      <c r="A10" s="63">
        <v>55</v>
      </c>
      <c r="B10" s="63">
        <v>2250</v>
      </c>
      <c r="D10" s="61">
        <v>400</v>
      </c>
      <c r="E10" s="61">
        <v>540</v>
      </c>
    </row>
    <row r="11" spans="1:5" x14ac:dyDescent="0.25">
      <c r="A11" s="63">
        <v>60</v>
      </c>
      <c r="B11" s="63">
        <v>2300</v>
      </c>
      <c r="D11" s="61">
        <v>600</v>
      </c>
      <c r="E11" s="61">
        <v>389</v>
      </c>
    </row>
    <row r="12" spans="1:5" x14ac:dyDescent="0.25">
      <c r="A12" s="63">
        <v>65</v>
      </c>
      <c r="B12" s="63">
        <v>2350</v>
      </c>
      <c r="D12" s="61">
        <v>800</v>
      </c>
      <c r="E12" s="61">
        <v>280</v>
      </c>
    </row>
    <row r="13" spans="1:5" x14ac:dyDescent="0.25">
      <c r="A13" s="63">
        <v>70</v>
      </c>
      <c r="B13" s="63">
        <v>2400</v>
      </c>
      <c r="D13" s="61">
        <v>1000</v>
      </c>
      <c r="E13" s="61">
        <v>200</v>
      </c>
    </row>
    <row r="14" spans="1:5" x14ac:dyDescent="0.25">
      <c r="A14" s="63">
        <v>75</v>
      </c>
      <c r="B14" s="63">
        <v>2400</v>
      </c>
      <c r="D14" s="61">
        <v>1200</v>
      </c>
      <c r="E14" s="61">
        <v>143</v>
      </c>
    </row>
    <row r="15" spans="1:5" x14ac:dyDescent="0.25">
      <c r="D15" s="61">
        <v>1400</v>
      </c>
      <c r="E15" s="61">
        <v>102</v>
      </c>
    </row>
    <row r="16" spans="1:5" x14ac:dyDescent="0.25">
      <c r="D16" s="61">
        <v>1600</v>
      </c>
      <c r="E16" s="61">
        <v>72</v>
      </c>
    </row>
    <row r="17" spans="1:5" x14ac:dyDescent="0.25">
      <c r="D17" s="61">
        <v>1800</v>
      </c>
      <c r="E17" s="61">
        <v>51</v>
      </c>
    </row>
    <row r="18" spans="1:5" x14ac:dyDescent="0.25">
      <c r="D18" s="61">
        <v>2000</v>
      </c>
      <c r="E18" s="61">
        <v>36</v>
      </c>
    </row>
    <row r="20" spans="1:5" x14ac:dyDescent="0.25">
      <c r="A20" s="38" t="s">
        <v>40</v>
      </c>
      <c r="B20" s="64" t="s">
        <v>44</v>
      </c>
      <c r="D20" s="38" t="s">
        <v>40</v>
      </c>
      <c r="E20" s="64" t="s">
        <v>56</v>
      </c>
    </row>
    <row r="21" spans="1:5" x14ac:dyDescent="0.25">
      <c r="A21" s="38" t="s">
        <v>42</v>
      </c>
      <c r="B21" t="s">
        <v>52</v>
      </c>
      <c r="D21" s="38" t="s">
        <v>42</v>
      </c>
      <c r="E21" t="s">
        <v>57</v>
      </c>
    </row>
    <row r="22" spans="1:5" ht="5.0999999999999996" customHeight="1" x14ac:dyDescent="0.25"/>
    <row r="23" spans="1:5" ht="30" x14ac:dyDescent="0.25">
      <c r="A23" s="62" t="s">
        <v>151</v>
      </c>
      <c r="B23" s="63" t="s">
        <v>49</v>
      </c>
      <c r="D23" s="62" t="s">
        <v>58</v>
      </c>
      <c r="E23" s="62" t="s">
        <v>60</v>
      </c>
    </row>
    <row r="24" spans="1:5" x14ac:dyDescent="0.25">
      <c r="A24" s="63" t="s">
        <v>45</v>
      </c>
      <c r="B24" s="63" t="s">
        <v>46</v>
      </c>
      <c r="D24" s="63" t="s">
        <v>59</v>
      </c>
      <c r="E24" s="63" t="s">
        <v>46</v>
      </c>
    </row>
    <row r="25" spans="1:5" x14ac:dyDescent="0.25">
      <c r="A25">
        <v>80</v>
      </c>
      <c r="B25">
        <v>2200</v>
      </c>
      <c r="D25" s="61">
        <v>0</v>
      </c>
      <c r="E25" s="61">
        <v>1100</v>
      </c>
    </row>
    <row r="26" spans="1:5" x14ac:dyDescent="0.25">
      <c r="A26">
        <v>50</v>
      </c>
      <c r="B26">
        <v>2100</v>
      </c>
      <c r="D26" s="61">
        <v>200</v>
      </c>
      <c r="E26" s="61">
        <v>950</v>
      </c>
    </row>
    <row r="27" spans="1:5" x14ac:dyDescent="0.25">
      <c r="A27">
        <v>40</v>
      </c>
      <c r="B27">
        <v>2000</v>
      </c>
      <c r="D27" s="61">
        <v>400</v>
      </c>
      <c r="E27" s="61">
        <v>750</v>
      </c>
    </row>
    <row r="28" spans="1:5" x14ac:dyDescent="0.25">
      <c r="A28">
        <v>30</v>
      </c>
      <c r="B28">
        <v>1900</v>
      </c>
      <c r="D28" s="61">
        <v>600</v>
      </c>
      <c r="E28" s="61">
        <v>600</v>
      </c>
    </row>
    <row r="29" spans="1:5" x14ac:dyDescent="0.25">
      <c r="A29">
        <v>20</v>
      </c>
      <c r="B29">
        <v>1800</v>
      </c>
      <c r="D29" s="61">
        <v>800</v>
      </c>
      <c r="E29" s="61">
        <v>500</v>
      </c>
    </row>
    <row r="30" spans="1:5" x14ac:dyDescent="0.25">
      <c r="D30" s="61">
        <v>1000</v>
      </c>
      <c r="E30" s="61">
        <v>400</v>
      </c>
    </row>
    <row r="32" spans="1:5" x14ac:dyDescent="0.25">
      <c r="A32" s="38" t="s">
        <v>40</v>
      </c>
      <c r="B32" s="64" t="s">
        <v>63</v>
      </c>
      <c r="D32" s="38" t="s">
        <v>40</v>
      </c>
      <c r="E32" s="64" t="s">
        <v>50</v>
      </c>
    </row>
    <row r="33" spans="1:7" x14ac:dyDescent="0.25">
      <c r="A33" s="38" t="s">
        <v>42</v>
      </c>
      <c r="B33" t="s">
        <v>64</v>
      </c>
      <c r="D33" s="38" t="s">
        <v>42</v>
      </c>
      <c r="E33" t="s">
        <v>51</v>
      </c>
    </row>
    <row r="34" spans="1:7" ht="5.0999999999999996" customHeight="1" x14ac:dyDescent="0.25"/>
    <row r="35" spans="1:7" x14ac:dyDescent="0.25">
      <c r="A35" s="132" t="s">
        <v>60</v>
      </c>
      <c r="D35" s="132" t="s">
        <v>55</v>
      </c>
      <c r="E35" s="63" t="s">
        <v>49</v>
      </c>
    </row>
    <row r="36" spans="1:7" x14ac:dyDescent="0.25">
      <c r="A36" s="132"/>
      <c r="D36" s="133"/>
      <c r="E36" s="63" t="s">
        <v>46</v>
      </c>
    </row>
    <row r="37" spans="1:7" x14ac:dyDescent="0.25">
      <c r="A37" s="63" t="s">
        <v>59</v>
      </c>
      <c r="D37" s="63" t="s">
        <v>54</v>
      </c>
      <c r="E37" s="63">
        <v>580</v>
      </c>
    </row>
    <row r="38" spans="1:7" x14ac:dyDescent="0.25">
      <c r="A38" s="61">
        <v>380</v>
      </c>
      <c r="D38" s="63" t="s">
        <v>53</v>
      </c>
      <c r="E38" s="63">
        <v>640</v>
      </c>
    </row>
    <row r="40" spans="1:7" ht="15" customHeight="1" x14ac:dyDescent="0.25">
      <c r="A40" s="80" t="s">
        <v>127</v>
      </c>
      <c r="B40" s="80"/>
      <c r="C40" s="80"/>
      <c r="D40" s="80"/>
      <c r="E40" s="80"/>
      <c r="F40" s="80"/>
      <c r="G40" s="32"/>
    </row>
    <row r="41" spans="1:7" x14ac:dyDescent="0.25">
      <c r="A41" s="80"/>
      <c r="B41" s="80"/>
      <c r="C41" s="80"/>
      <c r="D41" s="80"/>
      <c r="E41" s="80"/>
      <c r="F41" s="80"/>
      <c r="G41" s="32"/>
    </row>
    <row r="42" spans="1:7" x14ac:dyDescent="0.25">
      <c r="A42" s="80"/>
      <c r="B42" s="80"/>
      <c r="C42" s="80"/>
      <c r="D42" s="80"/>
      <c r="E42" s="80"/>
      <c r="F42" s="80"/>
      <c r="G42" s="32"/>
    </row>
    <row r="43" spans="1:7" x14ac:dyDescent="0.25">
      <c r="A43" s="32"/>
      <c r="B43" s="32"/>
      <c r="C43" s="32"/>
      <c r="D43" s="32"/>
      <c r="E43" s="32"/>
      <c r="F43" s="32"/>
    </row>
    <row r="48" spans="1:7" ht="7.5" customHeight="1" x14ac:dyDescent="0.25"/>
    <row r="65" ht="7.5" customHeight="1" x14ac:dyDescent="0.25"/>
  </sheetData>
  <mergeCells count="3">
    <mergeCell ref="A35:A36"/>
    <mergeCell ref="D35:D36"/>
    <mergeCell ref="A40:F42"/>
  </mergeCells>
  <pageMargins left="0.7" right="0.7" top="0.75" bottom="0.75" header="0.3" footer="0.3"/>
  <pageSetup scale="9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
  <sheetViews>
    <sheetView showGridLines="0" zoomScaleNormal="100" zoomScaleSheetLayoutView="100" workbookViewId="0">
      <selection activeCell="K3" sqref="K3"/>
    </sheetView>
  </sheetViews>
  <sheetFormatPr defaultRowHeight="15" x14ac:dyDescent="0.25"/>
  <sheetData>
    <row r="1" spans="1:11" ht="21.75" thickBot="1" x14ac:dyDescent="0.4">
      <c r="A1" s="71" t="s">
        <v>132</v>
      </c>
      <c r="B1" s="39"/>
      <c r="C1" s="39"/>
      <c r="D1" s="39"/>
      <c r="E1" s="39"/>
      <c r="F1" s="39"/>
      <c r="G1" s="39"/>
    </row>
    <row r="2" spans="1:11" ht="15.75" thickTop="1" x14ac:dyDescent="0.25">
      <c r="A2" s="81" t="s">
        <v>152</v>
      </c>
      <c r="B2" s="81"/>
      <c r="C2" s="81"/>
      <c r="D2" s="81"/>
      <c r="E2" s="81"/>
      <c r="F2" s="81"/>
      <c r="G2" s="81"/>
      <c r="H2" s="81"/>
      <c r="I2" s="81"/>
      <c r="K2" t="s">
        <v>180</v>
      </c>
    </row>
    <row r="3" spans="1:11" s="75" customFormat="1" ht="45" customHeight="1" x14ac:dyDescent="0.25">
      <c r="A3" s="78" t="s">
        <v>153</v>
      </c>
      <c r="B3" s="78"/>
      <c r="C3" s="78"/>
      <c r="D3" s="78"/>
      <c r="E3" s="78"/>
      <c r="F3" s="78"/>
      <c r="G3" s="78"/>
      <c r="H3" s="78"/>
      <c r="I3" s="78"/>
    </row>
    <row r="4" spans="1:11" s="75" customFormat="1" ht="45" customHeight="1" x14ac:dyDescent="0.25">
      <c r="A4" s="78" t="s">
        <v>154</v>
      </c>
      <c r="B4" s="78"/>
      <c r="C4" s="78"/>
      <c r="D4" s="78"/>
      <c r="E4" s="78"/>
      <c r="F4" s="78"/>
      <c r="G4" s="78"/>
      <c r="H4" s="78"/>
      <c r="I4" s="78"/>
    </row>
    <row r="5" spans="1:11" s="75" customFormat="1" ht="75" customHeight="1" x14ac:dyDescent="0.25">
      <c r="A5" s="78" t="s">
        <v>155</v>
      </c>
      <c r="B5" s="78"/>
      <c r="C5" s="78"/>
      <c r="D5" s="78"/>
      <c r="E5" s="78"/>
      <c r="F5" s="78"/>
      <c r="G5" s="78"/>
      <c r="H5" s="78"/>
      <c r="I5" s="78"/>
    </row>
    <row r="6" spans="1:11" s="75" customFormat="1" ht="90" customHeight="1" x14ac:dyDescent="0.25">
      <c r="A6" s="78" t="s">
        <v>156</v>
      </c>
      <c r="B6" s="78"/>
      <c r="C6" s="78"/>
      <c r="D6" s="78"/>
      <c r="E6" s="78"/>
      <c r="F6" s="78"/>
      <c r="G6" s="78"/>
      <c r="H6" s="78"/>
      <c r="I6" s="78"/>
    </row>
    <row r="7" spans="1:11" s="75" customFormat="1" ht="30" customHeight="1" x14ac:dyDescent="0.25">
      <c r="A7" s="78" t="s">
        <v>157</v>
      </c>
      <c r="B7" s="78"/>
      <c r="C7" s="78"/>
      <c r="D7" s="78"/>
      <c r="E7" s="78"/>
      <c r="F7" s="78"/>
      <c r="G7" s="78"/>
      <c r="H7" s="78"/>
      <c r="I7" s="78"/>
    </row>
    <row r="8" spans="1:11" s="75" customFormat="1" ht="60" customHeight="1" x14ac:dyDescent="0.25">
      <c r="A8" s="78" t="s">
        <v>158</v>
      </c>
      <c r="B8" s="78"/>
      <c r="C8" s="78"/>
      <c r="D8" s="78"/>
      <c r="E8" s="78"/>
      <c r="F8" s="78"/>
      <c r="G8" s="78"/>
      <c r="H8" s="78"/>
      <c r="I8" s="78"/>
    </row>
    <row r="9" spans="1:11" s="75" customFormat="1" ht="30" customHeight="1" x14ac:dyDescent="0.25">
      <c r="A9" s="78" t="s">
        <v>159</v>
      </c>
      <c r="B9" s="78"/>
      <c r="C9" s="78"/>
      <c r="D9" s="78"/>
      <c r="E9" s="78"/>
      <c r="F9" s="78"/>
      <c r="G9" s="78"/>
      <c r="H9" s="78"/>
      <c r="I9" s="78"/>
    </row>
    <row r="10" spans="1:11" x14ac:dyDescent="0.25">
      <c r="A10" s="80" t="s">
        <v>160</v>
      </c>
      <c r="B10" s="80"/>
      <c r="C10" s="80"/>
      <c r="D10" s="80"/>
      <c r="E10" s="80"/>
      <c r="F10" s="80"/>
      <c r="G10" s="80"/>
      <c r="H10" s="80"/>
      <c r="I10" s="80"/>
    </row>
    <row r="11" spans="1:11" ht="15" customHeight="1" x14ac:dyDescent="0.25">
      <c r="A11" s="78" t="s">
        <v>161</v>
      </c>
      <c r="B11" s="78"/>
      <c r="C11" s="78"/>
      <c r="D11" s="78"/>
      <c r="E11" s="78"/>
      <c r="F11" s="78"/>
      <c r="G11" s="78"/>
      <c r="H11" s="78"/>
      <c r="I11" s="78"/>
    </row>
    <row r="12" spans="1:11" ht="45" customHeight="1" x14ac:dyDescent="0.25">
      <c r="A12" s="78" t="s">
        <v>162</v>
      </c>
      <c r="B12" s="78"/>
      <c r="C12" s="78"/>
      <c r="D12" s="78"/>
      <c r="E12" s="78"/>
      <c r="F12" s="78"/>
      <c r="G12" s="78"/>
      <c r="H12" s="78"/>
      <c r="I12" s="78"/>
    </row>
    <row r="13" spans="1:11" ht="90" customHeight="1" x14ac:dyDescent="0.25">
      <c r="A13" s="78" t="s">
        <v>163</v>
      </c>
      <c r="B13" s="78"/>
      <c r="C13" s="78"/>
      <c r="D13" s="78"/>
      <c r="E13" s="78"/>
      <c r="F13" s="78"/>
      <c r="G13" s="78"/>
      <c r="H13" s="78"/>
      <c r="I13" s="78"/>
    </row>
    <row r="14" spans="1:11" ht="75" customHeight="1" x14ac:dyDescent="0.25">
      <c r="A14" s="78" t="s">
        <v>164</v>
      </c>
      <c r="B14" s="78"/>
      <c r="C14" s="78"/>
      <c r="D14" s="78"/>
      <c r="E14" s="78"/>
      <c r="F14" s="78"/>
      <c r="G14" s="78"/>
      <c r="H14" s="78"/>
      <c r="I14" s="78"/>
    </row>
    <row r="15" spans="1:11" ht="30" customHeight="1" x14ac:dyDescent="0.25">
      <c r="A15" s="78" t="s">
        <v>165</v>
      </c>
      <c r="B15" s="78"/>
      <c r="C15" s="78"/>
      <c r="D15" s="78"/>
      <c r="E15" s="78"/>
      <c r="F15" s="78"/>
      <c r="G15" s="78"/>
      <c r="H15" s="78"/>
      <c r="I15" s="78"/>
    </row>
    <row r="16" spans="1:11" x14ac:dyDescent="0.25">
      <c r="A16" s="80" t="s">
        <v>166</v>
      </c>
      <c r="B16" s="80"/>
      <c r="C16" s="80"/>
      <c r="D16" s="80"/>
      <c r="E16" s="80"/>
      <c r="F16" s="80"/>
      <c r="G16" s="80"/>
      <c r="H16" s="80"/>
      <c r="I16" s="80"/>
    </row>
    <row r="17" spans="1:9" s="75" customFormat="1" ht="15" customHeight="1" x14ac:dyDescent="0.25">
      <c r="A17" s="78" t="s">
        <v>167</v>
      </c>
      <c r="B17" s="78"/>
      <c r="C17" s="78"/>
      <c r="D17" s="78"/>
      <c r="E17" s="78"/>
      <c r="F17" s="78"/>
      <c r="G17" s="78"/>
      <c r="H17" s="78"/>
      <c r="I17" s="78"/>
    </row>
    <row r="18" spans="1:9" s="75" customFormat="1" ht="30" customHeight="1" x14ac:dyDescent="0.25">
      <c r="A18" s="78" t="s">
        <v>168</v>
      </c>
      <c r="B18" s="78"/>
      <c r="C18" s="78"/>
      <c r="D18" s="78"/>
      <c r="E18" s="78"/>
      <c r="F18" s="78"/>
      <c r="G18" s="78"/>
      <c r="H18" s="78"/>
      <c r="I18" s="78"/>
    </row>
    <row r="19" spans="1:9" s="76" customFormat="1" ht="30" customHeight="1" x14ac:dyDescent="0.25">
      <c r="A19" s="79" t="s">
        <v>169</v>
      </c>
      <c r="B19" s="79"/>
      <c r="C19" s="79"/>
      <c r="D19" s="79"/>
      <c r="E19" s="79"/>
      <c r="F19" s="79"/>
      <c r="G19" s="79"/>
      <c r="H19" s="79"/>
      <c r="I19" s="79"/>
    </row>
    <row r="20" spans="1:9" s="76" customFormat="1" ht="45" customHeight="1" x14ac:dyDescent="0.25">
      <c r="A20" s="79" t="s">
        <v>170</v>
      </c>
      <c r="B20" s="79"/>
      <c r="C20" s="79"/>
      <c r="D20" s="79"/>
      <c r="E20" s="79"/>
      <c r="F20" s="79"/>
      <c r="G20" s="79"/>
      <c r="H20" s="79"/>
      <c r="I20" s="79"/>
    </row>
    <row r="21" spans="1:9" s="76" customFormat="1" ht="30" customHeight="1" x14ac:dyDescent="0.25">
      <c r="A21" s="79" t="s">
        <v>171</v>
      </c>
      <c r="B21" s="79"/>
      <c r="C21" s="79"/>
      <c r="D21" s="79"/>
      <c r="E21" s="79"/>
      <c r="F21" s="79"/>
      <c r="G21" s="79"/>
      <c r="H21" s="79"/>
      <c r="I21" s="79"/>
    </row>
    <row r="22" spans="1:9" s="76" customFormat="1" ht="45" customHeight="1" x14ac:dyDescent="0.25">
      <c r="A22" s="79" t="s">
        <v>172</v>
      </c>
      <c r="B22" s="79"/>
      <c r="C22" s="79"/>
      <c r="D22" s="79"/>
      <c r="E22" s="79"/>
      <c r="F22" s="79"/>
      <c r="G22" s="79"/>
      <c r="H22" s="79"/>
      <c r="I22" s="79"/>
    </row>
    <row r="23" spans="1:9" s="76" customFormat="1" ht="15" customHeight="1" x14ac:dyDescent="0.25">
      <c r="A23" s="79" t="s">
        <v>173</v>
      </c>
      <c r="B23" s="79"/>
      <c r="C23" s="79"/>
      <c r="D23" s="79"/>
      <c r="E23" s="79"/>
      <c r="F23" s="79"/>
      <c r="G23" s="79"/>
      <c r="H23" s="79"/>
      <c r="I23" s="79"/>
    </row>
    <row r="24" spans="1:9" s="75" customFormat="1" ht="15" customHeight="1" x14ac:dyDescent="0.25">
      <c r="A24" s="78" t="s">
        <v>174</v>
      </c>
      <c r="B24" s="78"/>
      <c r="C24" s="78"/>
      <c r="D24" s="78"/>
      <c r="E24" s="78"/>
      <c r="F24" s="78"/>
      <c r="G24" s="78"/>
      <c r="H24" s="78"/>
      <c r="I24" s="78"/>
    </row>
    <row r="25" spans="1:9" x14ac:dyDescent="0.25">
      <c r="A25" s="80" t="s">
        <v>175</v>
      </c>
      <c r="B25" s="80"/>
      <c r="C25" s="80"/>
      <c r="D25" s="80"/>
      <c r="E25" s="80"/>
      <c r="F25" s="80"/>
      <c r="G25" s="80"/>
      <c r="H25" s="80"/>
      <c r="I25" s="80"/>
    </row>
    <row r="26" spans="1:9" s="75" customFormat="1" ht="15" customHeight="1" x14ac:dyDescent="0.25">
      <c r="A26" s="78" t="s">
        <v>176</v>
      </c>
      <c r="B26" s="78"/>
      <c r="C26" s="78"/>
      <c r="D26" s="78"/>
      <c r="E26" s="78"/>
      <c r="F26" s="78"/>
      <c r="G26" s="78"/>
      <c r="H26" s="78"/>
      <c r="I26" s="78"/>
    </row>
    <row r="27" spans="1:9" s="75" customFormat="1" ht="30" customHeight="1" x14ac:dyDescent="0.25">
      <c r="A27" s="78" t="s">
        <v>177</v>
      </c>
      <c r="B27" s="78"/>
      <c r="C27" s="78"/>
      <c r="D27" s="78"/>
      <c r="E27" s="78"/>
      <c r="F27" s="78"/>
      <c r="G27" s="78"/>
      <c r="H27" s="78"/>
      <c r="I27" s="78"/>
    </row>
    <row r="28" spans="1:9" s="75" customFormat="1" ht="30" customHeight="1" x14ac:dyDescent="0.25">
      <c r="A28" s="78" t="s">
        <v>178</v>
      </c>
      <c r="B28" s="78"/>
      <c r="C28" s="78"/>
      <c r="D28" s="78"/>
      <c r="E28" s="78"/>
      <c r="F28" s="78"/>
      <c r="G28" s="78"/>
      <c r="H28" s="78"/>
      <c r="I28" s="78"/>
    </row>
  </sheetData>
  <mergeCells count="27">
    <mergeCell ref="A7:I7"/>
    <mergeCell ref="A2:I2"/>
    <mergeCell ref="A3:I3"/>
    <mergeCell ref="A4:I4"/>
    <mergeCell ref="A5:I5"/>
    <mergeCell ref="A6:I6"/>
    <mergeCell ref="A19:I19"/>
    <mergeCell ref="A8:I8"/>
    <mergeCell ref="A9:I9"/>
    <mergeCell ref="A10:I10"/>
    <mergeCell ref="A11:I11"/>
    <mergeCell ref="A12:I12"/>
    <mergeCell ref="A13:I13"/>
    <mergeCell ref="A14:I14"/>
    <mergeCell ref="A15:I15"/>
    <mergeCell ref="A16:I16"/>
    <mergeCell ref="A17:I17"/>
    <mergeCell ref="A18:I18"/>
    <mergeCell ref="A26:I26"/>
    <mergeCell ref="A27:I27"/>
    <mergeCell ref="A28:I28"/>
    <mergeCell ref="A20:I20"/>
    <mergeCell ref="A21:I21"/>
    <mergeCell ref="A22:I22"/>
    <mergeCell ref="A23:I23"/>
    <mergeCell ref="A24:I24"/>
    <mergeCell ref="A25:I25"/>
  </mergeCells>
  <pageMargins left="0.7" right="0.7" top="0.75" bottom="0.75" header="0.3" footer="0.3"/>
  <pageSetup orientation="portrait" r:id="rId1"/>
  <rowBreaks count="1" manualBreakCount="1">
    <brk id="15" max="16383" man="1"/>
  </rowBreaks>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22</vt:i4>
      </vt:variant>
    </vt:vector>
  </HeadingPairs>
  <TitlesOfParts>
    <vt:vector size="30" baseType="lpstr">
      <vt:lpstr>Start Here</vt:lpstr>
      <vt:lpstr>Base Data</vt:lpstr>
      <vt:lpstr>Weekday</vt:lpstr>
      <vt:lpstr>Friday</vt:lpstr>
      <vt:lpstr>Saturday</vt:lpstr>
      <vt:lpstr>Sunday</vt:lpstr>
      <vt:lpstr>Capacity</vt:lpstr>
      <vt:lpstr>Start Here (old)</vt:lpstr>
      <vt:lpstr>Analyst</vt:lpstr>
      <vt:lpstr>Cap_AWSC</vt:lpstr>
      <vt:lpstr>Cap_ItoI_Cap</vt:lpstr>
      <vt:lpstr>Cap_ItoI_Speed</vt:lpstr>
      <vt:lpstr>Cap_Mnln_Cap</vt:lpstr>
      <vt:lpstr>Cap_Mnln_Spd</vt:lpstr>
      <vt:lpstr>Cap_Sig_Cap</vt:lpstr>
      <vt:lpstr>Cap_Sig_RorU</vt:lpstr>
      <vt:lpstr>Closure</vt:lpstr>
      <vt:lpstr>Contract</vt:lpstr>
      <vt:lpstr>Date</vt:lpstr>
      <vt:lpstr>Capacity!Print_Area</vt:lpstr>
      <vt:lpstr>Friday!Print_Area</vt:lpstr>
      <vt:lpstr>Saturday!Print_Area</vt:lpstr>
      <vt:lpstr>'Start Here'!Print_Area</vt:lpstr>
      <vt:lpstr>Sunday!Print_Area</vt:lpstr>
      <vt:lpstr>Weekday!Print_Area</vt:lpstr>
      <vt:lpstr>Friday!Print_Titles</vt:lpstr>
      <vt:lpstr>Saturday!Print_Titles</vt:lpstr>
      <vt:lpstr>Sunday!Print_Titles</vt:lpstr>
      <vt:lpstr>Weekday!Print_Titles</vt:lpstr>
      <vt:lpstr>RuralUrban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2026-09-24T04:51:07Z</dcterms:modified>
</cp:coreProperties>
</file>